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5" firstSheet="2" activeTab="3"/>
  </bookViews>
  <sheets>
    <sheet name="Lookups" sheetId="1" state="hidden" r:id="rId1"/>
    <sheet name="Match Details" sheetId="2" state="hidden" r:id="rId2"/>
    <sheet name="Club by Club" sheetId="3" r:id="rId3"/>
    <sheet name="Round by Round" sheetId="4" r:id="rId4"/>
  </sheets>
  <definedNames>
    <definedName name="Details">'Match Details'!$A$1:$L$177</definedName>
    <definedName name="Matches">'Lookups'!$A$1:$Q$24</definedName>
  </definedNames>
  <calcPr fullCalcOnLoad="1"/>
</workbook>
</file>

<file path=xl/sharedStrings.xml><?xml version="1.0" encoding="utf-8"?>
<sst xmlns="http://schemas.openxmlformats.org/spreadsheetml/2006/main" count="1000" uniqueCount="75">
  <si>
    <t>Seq</t>
  </si>
  <si>
    <t>Round</t>
  </si>
  <si>
    <t>Date</t>
  </si>
  <si>
    <t>Clubs</t>
  </si>
  <si>
    <t>Venue</t>
  </si>
  <si>
    <t>Home Club</t>
  </si>
  <si>
    <t>Away Club</t>
  </si>
  <si>
    <t>Session</t>
  </si>
  <si>
    <t>DoW</t>
  </si>
  <si>
    <t>Optus Oval</t>
  </si>
  <si>
    <t>Skilled Stadium</t>
  </si>
  <si>
    <t>York Park</t>
  </si>
  <si>
    <t>Manuka Oval</t>
  </si>
  <si>
    <t>Richmond</t>
  </si>
  <si>
    <t>Night</t>
  </si>
  <si>
    <t>Port Adelaide</t>
  </si>
  <si>
    <t>Day</t>
  </si>
  <si>
    <t>St. Kilda</t>
  </si>
  <si>
    <t>Essendon</t>
  </si>
  <si>
    <t>Carlton</t>
  </si>
  <si>
    <t>Fremantle</t>
  </si>
  <si>
    <t>Hawthorn</t>
  </si>
  <si>
    <t>Geelong</t>
  </si>
  <si>
    <t>Collingwood</t>
  </si>
  <si>
    <t>Melbourne</t>
  </si>
  <si>
    <t>Adelaide</t>
  </si>
  <si>
    <t>Sydney</t>
  </si>
  <si>
    <t>Brisbane Lions</t>
  </si>
  <si>
    <t>West Coast</t>
  </si>
  <si>
    <t>Kangaroos</t>
  </si>
  <si>
    <t>Western Bulldogs</t>
  </si>
  <si>
    <t>Opponent</t>
  </si>
  <si>
    <t>Home/Away</t>
  </si>
  <si>
    <t>Day &amp; Time</t>
  </si>
  <si>
    <t>M.C.G.</t>
  </si>
  <si>
    <t>AAMI Stadium</t>
  </si>
  <si>
    <t>S.C.G.</t>
  </si>
  <si>
    <t>Subiaco</t>
  </si>
  <si>
    <t>Telstra Dome</t>
  </si>
  <si>
    <t>Gabba</t>
  </si>
  <si>
    <t>Thursday Night</t>
  </si>
  <si>
    <t>Friday Night</t>
  </si>
  <si>
    <t>Saturday Aft.</t>
  </si>
  <si>
    <t>Saturday Night</t>
  </si>
  <si>
    <t>Sunday Aft.</t>
  </si>
  <si>
    <t>Monday Aft.</t>
  </si>
  <si>
    <t>Telstra Stadium</t>
  </si>
  <si>
    <t>vs</t>
  </si>
  <si>
    <t>Time</t>
  </si>
  <si>
    <t>Local Time</t>
  </si>
  <si>
    <t>2004 AFL Premiership Season, brought to you by its Premier Partner, Carlton &amp; United Breweries</t>
  </si>
  <si>
    <t>Marrara</t>
  </si>
  <si>
    <t>Home</t>
  </si>
  <si>
    <t>Away</t>
  </si>
  <si>
    <t>Total</t>
  </si>
  <si>
    <t>Timeslot</t>
  </si>
  <si>
    <t>Sunday Night</t>
  </si>
  <si>
    <t>TBC</t>
  </si>
  <si>
    <t>"Reproduction of the program of matches in whole or in part is permitted only with the prior approval of the Australian Football League.  The program of matches is subject to change without notice.  © Copyright 2003 - Australian Football League"</t>
  </si>
  <si>
    <t>Friday</t>
  </si>
  <si>
    <t>Saturday</t>
  </si>
  <si>
    <t>Sunday</t>
  </si>
  <si>
    <t>Thursday</t>
  </si>
  <si>
    <t>Monday</t>
  </si>
  <si>
    <t>AFL Finals Series</t>
  </si>
  <si>
    <t>September 3, 4, 5</t>
  </si>
  <si>
    <t>September 10, 11, 12</t>
  </si>
  <si>
    <t>September 17, 18</t>
  </si>
  <si>
    <t>September 25</t>
  </si>
  <si>
    <t>Possible Dates</t>
  </si>
  <si>
    <t>No. Matches</t>
  </si>
  <si>
    <t>Week 1 - Qualifying Finals</t>
  </si>
  <si>
    <t>Week 2 - Semi-Finals</t>
  </si>
  <si>
    <t>Week 3 - Preliminary Finals</t>
  </si>
  <si>
    <t>Week 4 - Grand Final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</si>
</sst>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d\-mmm\-yy;@"/>
  </numFmts>
  <fonts count="12">
    <font>
      <sz val="10"/>
      <name val="Arial"/>
      <family val="0"/>
    </font>
    <font>
      <b/>
      <sz val="10"/>
      <name val="Arial"/>
      <family val="2"/>
    </font>
    <font>
      <sz val="10"/>
      <name val="Comic Sans MS"/>
      <family val="4"/>
    </font>
    <font>
      <b/>
      <sz val="10"/>
      <name val="Comic Sans MS"/>
      <family val="4"/>
    </font>
    <font>
      <b/>
      <sz val="16"/>
      <name val="Comic Sans MS"/>
      <family val="4"/>
    </font>
    <font>
      <sz val="9"/>
      <name val="Comic Sans MS"/>
      <family val="4"/>
    </font>
    <font>
      <b/>
      <sz val="9"/>
      <name val="Comic Sans MS"/>
      <family val="4"/>
    </font>
    <font>
      <b/>
      <sz val="11"/>
      <name val="Comic Sans MS"/>
      <family val="4"/>
    </font>
    <font>
      <sz val="7"/>
      <name val="Comic Sans MS"/>
      <family val="4"/>
    </font>
    <font>
      <sz val="10"/>
      <color indexed="9"/>
      <name val="Comic Sans MS"/>
      <family val="4"/>
    </font>
    <font>
      <b/>
      <sz val="16"/>
      <color indexed="9"/>
      <name val="Comic Sans MS"/>
      <family val="4"/>
    </font>
    <font>
      <sz val="6"/>
      <name val="Comic Sans MS"/>
      <family val="4"/>
    </font>
  </fonts>
  <fills count="5">
    <fill>
      <patternFill/>
    </fill>
    <fill>
      <patternFill patternType="gray125"/>
    </fill>
    <fill>
      <patternFill patternType="solid">
        <fgColor indexed="18"/>
        <bgColor indexed="64"/>
      </patternFill>
    </fill>
    <fill>
      <patternFill patternType="solid">
        <fgColor indexed="44"/>
        <bgColor indexed="64"/>
      </patternFill>
    </fill>
    <fill>
      <patternFill patternType="solid">
        <fgColor indexed="22"/>
        <bgColor indexed="64"/>
      </patternFill>
    </fill>
  </fills>
  <borders count="47">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0" fillId="0" borderId="0" xfId="0" applyFont="1"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2" fillId="0" borderId="0" xfId="0" applyFont="1" applyAlignment="1">
      <alignment vertical="center"/>
    </xf>
    <xf numFmtId="0" fontId="2" fillId="0" borderId="0" xfId="0" applyFont="1" applyAlignment="1" applyProtection="1">
      <alignment vertical="center"/>
      <protection hidden="1"/>
    </xf>
    <xf numFmtId="0" fontId="0" fillId="0" borderId="0" xfId="0" applyFont="1" applyAlignment="1">
      <alignment horizontal="center"/>
    </xf>
    <xf numFmtId="173" fontId="0" fillId="0" borderId="0" xfId="0" applyNumberFormat="1" applyAlignment="1">
      <alignment horizontal="center"/>
    </xf>
    <xf numFmtId="15" fontId="0" fillId="0" borderId="0" xfId="0" applyNumberFormat="1" applyAlignment="1">
      <alignment horizontal="center"/>
    </xf>
    <xf numFmtId="0" fontId="2" fillId="2" borderId="0" xfId="0" applyFont="1" applyFill="1" applyAlignment="1">
      <alignment vertical="center"/>
    </xf>
    <xf numFmtId="0" fontId="9" fillId="2" borderId="0" xfId="0" applyFont="1" applyFill="1" applyAlignment="1" applyProtection="1">
      <alignment vertical="center"/>
      <protection hidden="1"/>
    </xf>
    <xf numFmtId="0" fontId="9" fillId="2" borderId="0" xfId="0" applyFont="1" applyFill="1" applyBorder="1" applyAlignment="1" applyProtection="1">
      <alignment vertical="center"/>
      <protection hidden="1"/>
    </xf>
    <xf numFmtId="0" fontId="9" fillId="2" borderId="0" xfId="0" applyFont="1" applyFill="1" applyAlignment="1">
      <alignment vertical="center"/>
    </xf>
    <xf numFmtId="0" fontId="10" fillId="2" borderId="0" xfId="0" applyFont="1" applyFill="1" applyBorder="1" applyAlignment="1" applyProtection="1">
      <alignment horizontal="center" vertical="center"/>
      <protection hidden="1"/>
    </xf>
    <xf numFmtId="0" fontId="9" fillId="2" borderId="0" xfId="0" applyFont="1" applyFill="1" applyAlignment="1" applyProtection="1">
      <alignment horizontal="center" vertical="center"/>
      <protection hidden="1" locked="0"/>
    </xf>
    <xf numFmtId="0" fontId="9" fillId="2" borderId="0" xfId="0" applyFont="1" applyFill="1" applyBorder="1" applyAlignment="1" applyProtection="1">
      <alignment horizontal="center" vertical="center"/>
      <protection hidden="1"/>
    </xf>
    <xf numFmtId="0" fontId="2" fillId="2" borderId="0" xfId="0" applyFont="1" applyFill="1" applyAlignment="1" applyProtection="1">
      <alignment vertical="center"/>
      <protection hidden="1"/>
    </xf>
    <xf numFmtId="0" fontId="2" fillId="2" borderId="0" xfId="0" applyFont="1" applyFill="1" applyBorder="1" applyAlignment="1" applyProtection="1">
      <alignment vertical="center"/>
      <protection hidden="1"/>
    </xf>
    <xf numFmtId="0" fontId="4" fillId="2" borderId="0"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locked="0"/>
    </xf>
    <xf numFmtId="0" fontId="2" fillId="2" borderId="0" xfId="0" applyFont="1" applyFill="1" applyBorder="1" applyAlignment="1" applyProtection="1">
      <alignment horizontal="center" vertical="center"/>
      <protection hidden="1"/>
    </xf>
    <xf numFmtId="0" fontId="3" fillId="3" borderId="4"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6"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5" fillId="3" borderId="8" xfId="0" applyFont="1" applyFill="1" applyBorder="1" applyAlignment="1" applyProtection="1">
      <alignment horizontal="center" vertical="center"/>
      <protection hidden="1"/>
    </xf>
    <xf numFmtId="15" fontId="5" fillId="3" borderId="9" xfId="0" applyNumberFormat="1" applyFont="1" applyFill="1" applyBorder="1" applyAlignment="1" applyProtection="1">
      <alignment horizontal="center" vertical="center"/>
      <protection hidden="1"/>
    </xf>
    <xf numFmtId="0" fontId="5" fillId="3" borderId="9" xfId="0" applyFont="1" applyFill="1" applyBorder="1" applyAlignment="1" applyProtection="1">
      <alignment horizontal="center" vertical="center"/>
      <protection hidden="1"/>
    </xf>
    <xf numFmtId="0" fontId="5" fillId="3" borderId="10" xfId="0" applyFont="1" applyFill="1" applyBorder="1" applyAlignment="1" applyProtection="1">
      <alignment horizontal="center" vertical="center"/>
      <protection hidden="1"/>
    </xf>
    <xf numFmtId="0" fontId="5" fillId="3" borderId="11" xfId="0" applyFont="1" applyFill="1" applyBorder="1" applyAlignment="1" applyProtection="1">
      <alignment horizontal="center" vertical="center"/>
      <protection hidden="1"/>
    </xf>
    <xf numFmtId="0" fontId="5" fillId="3" borderId="12" xfId="0" applyFont="1" applyFill="1" applyBorder="1" applyAlignment="1" applyProtection="1">
      <alignment horizontal="center" vertical="center"/>
      <protection hidden="1"/>
    </xf>
    <xf numFmtId="15" fontId="5" fillId="3" borderId="13" xfId="0" applyNumberFormat="1"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protection hidden="1"/>
    </xf>
    <xf numFmtId="0" fontId="5" fillId="3" borderId="14"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15" fontId="5" fillId="3" borderId="16" xfId="0" applyNumberFormat="1" applyFont="1" applyFill="1" applyBorder="1" applyAlignment="1" applyProtection="1">
      <alignment horizontal="center" vertical="center"/>
      <protection hidden="1"/>
    </xf>
    <xf numFmtId="0" fontId="5" fillId="3" borderId="16" xfId="0" applyFont="1" applyFill="1" applyBorder="1" applyAlignment="1" applyProtection="1">
      <alignment horizontal="center" vertical="center"/>
      <protection hidden="1"/>
    </xf>
    <xf numFmtId="0" fontId="5" fillId="3" borderId="17" xfId="0" applyFont="1" applyFill="1" applyBorder="1" applyAlignment="1" applyProtection="1">
      <alignment horizontal="center" vertical="center"/>
      <protection hidden="1"/>
    </xf>
    <xf numFmtId="0" fontId="3" fillId="3" borderId="4" xfId="0" applyFont="1" applyFill="1" applyBorder="1" applyAlignment="1" applyProtection="1">
      <alignment vertical="center"/>
      <protection hidden="1"/>
    </xf>
    <xf numFmtId="0" fontId="5" fillId="3" borderId="18" xfId="0" applyFont="1" applyFill="1" applyBorder="1" applyAlignment="1" applyProtection="1">
      <alignment vertical="center"/>
      <protection hidden="1"/>
    </xf>
    <xf numFmtId="0" fontId="2" fillId="3" borderId="19"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5" fillId="3" borderId="12" xfId="0" applyFont="1" applyFill="1" applyBorder="1" applyAlignment="1" applyProtection="1">
      <alignment vertical="center"/>
      <protection hidden="1"/>
    </xf>
    <xf numFmtId="0" fontId="2" fillId="3" borderId="13" xfId="0" applyFont="1" applyFill="1" applyBorder="1" applyAlignment="1" applyProtection="1">
      <alignment horizontal="center" vertical="center"/>
      <protection hidden="1"/>
    </xf>
    <xf numFmtId="0" fontId="2" fillId="3" borderId="14" xfId="0" applyFont="1" applyFill="1" applyBorder="1" applyAlignment="1" applyProtection="1">
      <alignment horizontal="center" vertical="center"/>
      <protection hidden="1"/>
    </xf>
    <xf numFmtId="0" fontId="5" fillId="3" borderId="15" xfId="0" applyFont="1" applyFill="1" applyBorder="1" applyAlignment="1" applyProtection="1">
      <alignment vertical="center"/>
      <protection hidden="1"/>
    </xf>
    <xf numFmtId="0" fontId="2" fillId="3" borderId="16" xfId="0" applyFont="1" applyFill="1" applyBorder="1" applyAlignment="1" applyProtection="1">
      <alignment horizontal="center" vertical="center"/>
      <protection hidden="1"/>
    </xf>
    <xf numFmtId="0" fontId="2" fillId="3" borderId="17" xfId="0" applyFont="1" applyFill="1" applyBorder="1" applyAlignment="1" applyProtection="1">
      <alignment horizontal="center" vertical="center"/>
      <protection hidden="1"/>
    </xf>
    <xf numFmtId="0" fontId="7" fillId="3" borderId="4" xfId="0" applyFont="1" applyFill="1" applyBorder="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7" fillId="3" borderId="7" xfId="0" applyFont="1" applyFill="1" applyBorder="1" applyAlignment="1" applyProtection="1">
      <alignment horizontal="center" vertical="center"/>
      <protection hidden="1"/>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quotePrefix="1">
      <alignment horizontal="center" vertical="center"/>
    </xf>
    <xf numFmtId="0" fontId="2" fillId="3" borderId="17" xfId="0" applyFont="1" applyFill="1" applyBorder="1" applyAlignment="1" applyProtection="1">
      <alignment horizontal="center" vertical="center"/>
      <protection hidden="1"/>
    </xf>
    <xf numFmtId="0" fontId="5" fillId="3" borderId="25" xfId="0" applyFont="1" applyFill="1" applyBorder="1" applyAlignment="1">
      <alignment horizontal="center" vertical="center"/>
    </xf>
    <xf numFmtId="0" fontId="5" fillId="3" borderId="23" xfId="0" applyFont="1" applyFill="1" applyBorder="1" applyAlignment="1">
      <alignment horizontal="center" vertical="center"/>
    </xf>
    <xf numFmtId="15" fontId="2" fillId="3" borderId="15" xfId="0" applyNumberFormat="1" applyFont="1" applyFill="1" applyBorder="1" applyAlignment="1" applyProtection="1">
      <alignment horizontal="center" vertical="center"/>
      <protection hidden="1"/>
    </xf>
    <xf numFmtId="15" fontId="2" fillId="3" borderId="16" xfId="0" applyNumberFormat="1"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2" fillId="3" borderId="16" xfId="0" applyFont="1" applyFill="1" applyBorder="1" applyAlignment="1" applyProtection="1">
      <alignment horizontal="center" vertical="center"/>
      <protection hidden="1"/>
    </xf>
    <xf numFmtId="0" fontId="10" fillId="2" borderId="26" xfId="0" applyFont="1" applyFill="1" applyBorder="1" applyAlignment="1" applyProtection="1">
      <alignment horizontal="center" vertical="center"/>
      <protection hidden="1"/>
    </xf>
    <xf numFmtId="0" fontId="10" fillId="2" borderId="27" xfId="0" applyFont="1" applyFill="1" applyBorder="1" applyAlignment="1" applyProtection="1">
      <alignment horizontal="center" vertical="center"/>
      <protection hidden="1"/>
    </xf>
    <xf numFmtId="0" fontId="10" fillId="2" borderId="28" xfId="0" applyFont="1" applyFill="1" applyBorder="1" applyAlignment="1" applyProtection="1">
      <alignment horizontal="center" vertical="center"/>
      <protection hidden="1"/>
    </xf>
    <xf numFmtId="0" fontId="10" fillId="2" borderId="29"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protection hidden="1"/>
    </xf>
    <xf numFmtId="0" fontId="10" fillId="2" borderId="30" xfId="0" applyFont="1" applyFill="1" applyBorder="1" applyAlignment="1" applyProtection="1">
      <alignment horizontal="center" vertical="center"/>
      <protection hidden="1"/>
    </xf>
    <xf numFmtId="0" fontId="10" fillId="2" borderId="31" xfId="0" applyFont="1" applyFill="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hidden="1"/>
    </xf>
    <xf numFmtId="0" fontId="10" fillId="2" borderId="33" xfId="0" applyFont="1" applyFill="1" applyBorder="1" applyAlignment="1" applyProtection="1">
      <alignment horizontal="center" vertical="center"/>
      <protection hidden="1"/>
    </xf>
    <xf numFmtId="0" fontId="6" fillId="4" borderId="34" xfId="0" applyFont="1" applyFill="1" applyBorder="1" applyAlignment="1" applyProtection="1">
      <alignment horizontal="center" vertical="center"/>
      <protection hidden="1"/>
    </xf>
    <xf numFmtId="0" fontId="6" fillId="4" borderId="35" xfId="0" applyFont="1" applyFill="1" applyBorder="1" applyAlignment="1" applyProtection="1">
      <alignment horizontal="center" vertical="center"/>
      <protection hidden="1"/>
    </xf>
    <xf numFmtId="0" fontId="6" fillId="4" borderId="36" xfId="0" applyFont="1" applyFill="1" applyBorder="1" applyAlignment="1" applyProtection="1">
      <alignment horizontal="center" vertical="center"/>
      <protection hidden="1"/>
    </xf>
    <xf numFmtId="0" fontId="6" fillId="4" borderId="25" xfId="0" applyFont="1" applyFill="1" applyBorder="1" applyAlignment="1" applyProtection="1">
      <alignment horizontal="center" vertical="center"/>
      <protection hidden="1"/>
    </xf>
    <xf numFmtId="0" fontId="6" fillId="4" borderId="37" xfId="0" applyFont="1" applyFill="1" applyBorder="1" applyAlignment="1" applyProtection="1">
      <alignment horizontal="center" vertical="center"/>
      <protection hidden="1"/>
    </xf>
    <xf numFmtId="0" fontId="6" fillId="4" borderId="24"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3" borderId="19" xfId="0" applyFont="1" applyFill="1" applyBorder="1" applyAlignment="1" applyProtection="1">
      <alignment horizontal="center" vertical="center"/>
      <protection hidden="1"/>
    </xf>
    <xf numFmtId="0" fontId="2" fillId="3" borderId="13" xfId="0" applyFont="1" applyFill="1" applyBorder="1" applyAlignment="1" applyProtection="1">
      <alignment horizontal="center" vertical="center"/>
      <protection hidden="1"/>
    </xf>
    <xf numFmtId="0" fontId="3" fillId="3" borderId="19" xfId="0" applyFont="1" applyFill="1" applyBorder="1" applyAlignment="1" applyProtection="1">
      <alignment horizontal="center" vertical="center"/>
      <protection hidden="1"/>
    </xf>
    <xf numFmtId="0" fontId="3" fillId="3" borderId="13" xfId="0" applyFont="1" applyFill="1" applyBorder="1" applyAlignment="1" applyProtection="1">
      <alignment horizontal="center" vertical="center"/>
      <protection hidden="1"/>
    </xf>
    <xf numFmtId="15" fontId="2" fillId="3" borderId="18" xfId="0" applyNumberFormat="1" applyFont="1" applyFill="1" applyBorder="1" applyAlignment="1" applyProtection="1">
      <alignment horizontal="center" vertical="center"/>
      <protection hidden="1"/>
    </xf>
    <xf numFmtId="15" fontId="2" fillId="3" borderId="12" xfId="0" applyNumberFormat="1" applyFont="1" applyFill="1" applyBorder="1" applyAlignment="1" applyProtection="1">
      <alignment horizontal="center" vertical="center"/>
      <protection hidden="1"/>
    </xf>
    <xf numFmtId="15" fontId="2" fillId="3" borderId="19" xfId="0" applyNumberFormat="1" applyFont="1" applyFill="1" applyBorder="1" applyAlignment="1" applyProtection="1">
      <alignment horizontal="center" vertical="center"/>
      <protection hidden="1"/>
    </xf>
    <xf numFmtId="15" fontId="2" fillId="3" borderId="13" xfId="0" applyNumberFormat="1"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3" borderId="14" xfId="0" applyFont="1" applyFill="1" applyBorder="1" applyAlignment="1" applyProtection="1">
      <alignment horizontal="center" vertical="center"/>
      <protection hidden="1"/>
    </xf>
    <xf numFmtId="0" fontId="8" fillId="4" borderId="38" xfId="0" applyFont="1" applyFill="1" applyBorder="1" applyAlignment="1" applyProtection="1">
      <alignment horizontal="center" vertical="center" wrapText="1"/>
      <protection hidden="1"/>
    </xf>
    <xf numFmtId="0" fontId="8" fillId="4" borderId="39" xfId="0" applyFont="1" applyFill="1" applyBorder="1" applyAlignment="1" applyProtection="1">
      <alignment horizontal="center" vertical="center" wrapText="1"/>
      <protection hidden="1"/>
    </xf>
    <xf numFmtId="0" fontId="8" fillId="4" borderId="40" xfId="0" applyFont="1" applyFill="1" applyBorder="1" applyAlignment="1" applyProtection="1">
      <alignment horizontal="center" vertical="center" wrapText="1"/>
      <protection hidden="1"/>
    </xf>
    <xf numFmtId="0" fontId="8" fillId="4" borderId="21" xfId="0" applyFont="1" applyFill="1" applyBorder="1" applyAlignment="1" applyProtection="1">
      <alignment horizontal="center" vertical="center" wrapText="1"/>
      <protection hidden="1"/>
    </xf>
    <xf numFmtId="0" fontId="8" fillId="4" borderId="41" xfId="0" applyFont="1" applyFill="1" applyBorder="1" applyAlignment="1" applyProtection="1">
      <alignment horizontal="center" vertical="center" wrapText="1"/>
      <protection hidden="1"/>
    </xf>
    <xf numFmtId="0" fontId="8" fillId="4" borderId="42" xfId="0" applyFont="1" applyFill="1" applyBorder="1" applyAlignment="1" applyProtection="1">
      <alignment horizontal="center" vertical="center" wrapText="1"/>
      <protection hidden="1"/>
    </xf>
    <xf numFmtId="0" fontId="3" fillId="3" borderId="36" xfId="0" applyFont="1" applyFill="1" applyBorder="1" applyAlignment="1">
      <alignment horizontal="center" vertical="center"/>
    </xf>
    <xf numFmtId="0" fontId="3" fillId="3" borderId="24"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21"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3" xfId="0" applyFont="1" applyFill="1" applyBorder="1" applyAlignment="1">
      <alignment horizontal="center" vertical="center"/>
    </xf>
    <xf numFmtId="0" fontId="11" fillId="3" borderId="45" xfId="0" applyFont="1" applyFill="1" applyBorder="1" applyAlignment="1">
      <alignment horizontal="center" vertical="center" wrapText="1"/>
    </xf>
    <xf numFmtId="0" fontId="11" fillId="3" borderId="46"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xdr:row>
      <xdr:rowOff>0</xdr:rowOff>
    </xdr:from>
    <xdr:to>
      <xdr:col>12</xdr:col>
      <xdr:colOff>66675</xdr:colOff>
      <xdr:row>3</xdr:row>
      <xdr:rowOff>0</xdr:rowOff>
    </xdr:to>
    <xdr:sp>
      <xdr:nvSpPr>
        <xdr:cNvPr id="1" name="AutoShape 6"/>
        <xdr:cNvSpPr>
          <a:spLocks/>
        </xdr:cNvSpPr>
      </xdr:nvSpPr>
      <xdr:spPr>
        <a:xfrm>
          <a:off x="6305550" y="276225"/>
          <a:ext cx="542925" cy="161925"/>
        </a:xfrm>
        <a:prstGeom prst="leftArrow">
          <a:avLst/>
        </a:prstGeom>
        <a:solidFill>
          <a:srgbClr val="C0C0C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1</xdr:row>
      <xdr:rowOff>38100</xdr:rowOff>
    </xdr:from>
    <xdr:to>
      <xdr:col>13</xdr:col>
      <xdr:colOff>695325</xdr:colOff>
      <xdr:row>3</xdr:row>
      <xdr:rowOff>123825</xdr:rowOff>
    </xdr:to>
    <xdr:sp>
      <xdr:nvSpPr>
        <xdr:cNvPr id="2" name="TextBox 5"/>
        <xdr:cNvSpPr txBox="1">
          <a:spLocks noChangeArrowheads="1"/>
        </xdr:cNvSpPr>
      </xdr:nvSpPr>
      <xdr:spPr>
        <a:xfrm>
          <a:off x="6838950" y="152400"/>
          <a:ext cx="1562100" cy="409575"/>
        </a:xfrm>
        <a:prstGeom prst="rect">
          <a:avLst/>
        </a:prstGeom>
        <a:solidFill>
          <a:srgbClr val="C0C0C0"/>
        </a:solidFill>
        <a:ln w="9525" cmpd="sng">
          <a:solidFill>
            <a:srgbClr val="FFFFFF"/>
          </a:solidFill>
          <a:headEnd type="none"/>
          <a:tailEnd type="none"/>
        </a:ln>
      </xdr:spPr>
      <xdr:txBody>
        <a:bodyPr vertOverflow="clip" wrap="square" anchor="ctr"/>
        <a:p>
          <a:pPr algn="ctr">
            <a:defRPr/>
          </a:pPr>
          <a:r>
            <a:rPr lang="en-US" cap="none" sz="900" b="1" i="0" u="none" baseline="0"/>
            <a:t>Change team by using these arrows</a:t>
          </a:r>
        </a:p>
      </xdr:txBody>
    </xdr:sp>
    <xdr:clientData/>
  </xdr:twoCellAnchor>
  <xdr:twoCellAnchor editAs="oneCell">
    <xdr:from>
      <xdr:col>11</xdr:col>
      <xdr:colOff>228600</xdr:colOff>
      <xdr:row>6</xdr:row>
      <xdr:rowOff>0</xdr:rowOff>
    </xdr:from>
    <xdr:to>
      <xdr:col>16</xdr:col>
      <xdr:colOff>257175</xdr:colOff>
      <xdr:row>13</xdr:row>
      <xdr:rowOff>38100</xdr:rowOff>
    </xdr:to>
    <xdr:pic>
      <xdr:nvPicPr>
        <xdr:cNvPr id="3" name="Picture 7"/>
        <xdr:cNvPicPr preferRelativeResize="1">
          <a:picLocks noChangeAspect="1"/>
        </xdr:cNvPicPr>
      </xdr:nvPicPr>
      <xdr:blipFill>
        <a:blip r:embed="rId1"/>
        <a:stretch>
          <a:fillRect/>
        </a:stretch>
      </xdr:blipFill>
      <xdr:spPr>
        <a:xfrm>
          <a:off x="6524625" y="809625"/>
          <a:ext cx="3524250"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10</xdr:col>
      <xdr:colOff>66675</xdr:colOff>
      <xdr:row>3</xdr:row>
      <xdr:rowOff>0</xdr:rowOff>
    </xdr:to>
    <xdr:sp>
      <xdr:nvSpPr>
        <xdr:cNvPr id="1" name="AutoShape 2"/>
        <xdr:cNvSpPr>
          <a:spLocks/>
        </xdr:cNvSpPr>
      </xdr:nvSpPr>
      <xdr:spPr>
        <a:xfrm>
          <a:off x="6572250" y="276225"/>
          <a:ext cx="438150" cy="161925"/>
        </a:xfrm>
        <a:prstGeom prst="leftArrow">
          <a:avLst/>
        </a:prstGeom>
        <a:solidFill>
          <a:srgbClr val="C0C0C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1</xdr:row>
      <xdr:rowOff>38100</xdr:rowOff>
    </xdr:from>
    <xdr:to>
      <xdr:col>11</xdr:col>
      <xdr:colOff>771525</xdr:colOff>
      <xdr:row>3</xdr:row>
      <xdr:rowOff>123825</xdr:rowOff>
    </xdr:to>
    <xdr:sp>
      <xdr:nvSpPr>
        <xdr:cNvPr id="2" name="TextBox 3"/>
        <xdr:cNvSpPr txBox="1">
          <a:spLocks noChangeArrowheads="1"/>
        </xdr:cNvSpPr>
      </xdr:nvSpPr>
      <xdr:spPr>
        <a:xfrm>
          <a:off x="7000875" y="152400"/>
          <a:ext cx="1295400" cy="409575"/>
        </a:xfrm>
        <a:prstGeom prst="rect">
          <a:avLst/>
        </a:prstGeom>
        <a:solidFill>
          <a:srgbClr val="C0C0C0"/>
        </a:solidFill>
        <a:ln w="9525" cmpd="sng">
          <a:solidFill>
            <a:srgbClr val="FFFFFF"/>
          </a:solidFill>
          <a:headEnd type="none"/>
          <a:tailEnd type="none"/>
        </a:ln>
      </xdr:spPr>
      <xdr:txBody>
        <a:bodyPr vertOverflow="clip" wrap="square" anchor="ctr"/>
        <a:p>
          <a:pPr algn="ctr">
            <a:defRPr/>
          </a:pPr>
          <a:r>
            <a:rPr lang="en-US" cap="none" sz="900" b="1" i="0" u="none" baseline="0"/>
            <a:t>Change round by using these arrows</a:t>
          </a:r>
        </a:p>
      </xdr:txBody>
    </xdr:sp>
    <xdr:clientData/>
  </xdr:twoCellAnchor>
  <xdr:twoCellAnchor editAs="oneCell">
    <xdr:from>
      <xdr:col>9</xdr:col>
      <xdr:colOff>323850</xdr:colOff>
      <xdr:row>6</xdr:row>
      <xdr:rowOff>0</xdr:rowOff>
    </xdr:from>
    <xdr:to>
      <xdr:col>14</xdr:col>
      <xdr:colOff>47625</xdr:colOff>
      <xdr:row>11</xdr:row>
      <xdr:rowOff>171450</xdr:rowOff>
    </xdr:to>
    <xdr:pic>
      <xdr:nvPicPr>
        <xdr:cNvPr id="3" name="Picture 6"/>
        <xdr:cNvPicPr preferRelativeResize="1">
          <a:picLocks noChangeAspect="1"/>
        </xdr:cNvPicPr>
      </xdr:nvPicPr>
      <xdr:blipFill>
        <a:blip r:embed="rId1"/>
        <a:stretch>
          <a:fillRect/>
        </a:stretch>
      </xdr:blipFill>
      <xdr:spPr>
        <a:xfrm>
          <a:off x="6886575" y="809625"/>
          <a:ext cx="340995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C5" sqref="C5"/>
    </sheetView>
  </sheetViews>
  <sheetFormatPr defaultColWidth="9.140625" defaultRowHeight="12.75"/>
  <cols>
    <col min="1" max="1" width="9.140625" style="2" customWidth="1"/>
    <col min="2" max="17" width="7.28125" style="0" customWidth="1"/>
    <col min="18" max="18" width="10.57421875" style="0" bestFit="1" customWidth="1"/>
  </cols>
  <sheetData>
    <row r="1" spans="2:17" ht="12.75">
      <c r="B1" s="2">
        <v>1</v>
      </c>
      <c r="C1" s="2">
        <v>2</v>
      </c>
      <c r="D1" s="2">
        <v>3</v>
      </c>
      <c r="E1" s="2">
        <v>4</v>
      </c>
      <c r="F1" s="2">
        <v>5</v>
      </c>
      <c r="G1" s="2">
        <v>6</v>
      </c>
      <c r="H1" s="2">
        <v>7</v>
      </c>
      <c r="I1" s="2">
        <v>8</v>
      </c>
      <c r="J1" s="2">
        <v>9</v>
      </c>
      <c r="K1" s="2">
        <v>10</v>
      </c>
      <c r="L1" s="2">
        <v>11</v>
      </c>
      <c r="M1" s="2">
        <v>12</v>
      </c>
      <c r="N1" s="2">
        <v>13</v>
      </c>
      <c r="O1" s="2">
        <v>14</v>
      </c>
      <c r="P1" s="2">
        <v>15</v>
      </c>
      <c r="Q1" s="2">
        <v>16</v>
      </c>
    </row>
    <row r="2" spans="1:17" ht="12.75">
      <c r="A2" s="3" t="s">
        <v>1</v>
      </c>
      <c r="B2" s="5" t="s">
        <v>25</v>
      </c>
      <c r="C2" s="6" t="s">
        <v>27</v>
      </c>
      <c r="D2" s="6" t="s">
        <v>19</v>
      </c>
      <c r="E2" s="6" t="s">
        <v>23</v>
      </c>
      <c r="F2" s="6" t="s">
        <v>18</v>
      </c>
      <c r="G2" s="6" t="s">
        <v>20</v>
      </c>
      <c r="H2" s="6" t="s">
        <v>22</v>
      </c>
      <c r="I2" s="6" t="s">
        <v>21</v>
      </c>
      <c r="J2" s="6" t="s">
        <v>29</v>
      </c>
      <c r="K2" s="6" t="s">
        <v>24</v>
      </c>
      <c r="L2" s="6" t="s">
        <v>15</v>
      </c>
      <c r="M2" s="6" t="s">
        <v>13</v>
      </c>
      <c r="N2" s="6" t="s">
        <v>17</v>
      </c>
      <c r="O2" s="6" t="s">
        <v>26</v>
      </c>
      <c r="P2" s="6" t="s">
        <v>28</v>
      </c>
      <c r="Q2" s="7" t="s">
        <v>30</v>
      </c>
    </row>
    <row r="3" spans="1:17" ht="12.75">
      <c r="A3" s="2">
        <v>1</v>
      </c>
      <c r="B3">
        <v>12474</v>
      </c>
      <c r="C3">
        <v>12471</v>
      </c>
      <c r="D3">
        <v>12470</v>
      </c>
      <c r="E3">
        <v>12468</v>
      </c>
      <c r="F3">
        <v>12473</v>
      </c>
      <c r="G3">
        <v>12470</v>
      </c>
      <c r="H3">
        <v>12472</v>
      </c>
      <c r="I3">
        <v>12469</v>
      </c>
      <c r="J3">
        <v>12474</v>
      </c>
      <c r="K3">
        <v>12469</v>
      </c>
      <c r="L3">
        <v>12473</v>
      </c>
      <c r="M3">
        <v>12468</v>
      </c>
      <c r="N3">
        <v>12472</v>
      </c>
      <c r="O3">
        <v>12471</v>
      </c>
      <c r="P3">
        <v>12475</v>
      </c>
      <c r="Q3">
        <v>12475</v>
      </c>
    </row>
    <row r="4" spans="1:17" ht="12.75">
      <c r="A4" s="2">
        <v>2</v>
      </c>
      <c r="B4">
        <v>12478</v>
      </c>
      <c r="C4">
        <v>12478</v>
      </c>
      <c r="D4">
        <v>12482</v>
      </c>
      <c r="E4">
        <v>12477</v>
      </c>
      <c r="F4">
        <v>12480</v>
      </c>
      <c r="G4">
        <v>12481</v>
      </c>
      <c r="H4">
        <v>12482</v>
      </c>
      <c r="I4">
        <v>12483</v>
      </c>
      <c r="J4">
        <v>12483</v>
      </c>
      <c r="K4">
        <v>12476</v>
      </c>
      <c r="L4">
        <v>12479</v>
      </c>
      <c r="M4">
        <v>12476</v>
      </c>
      <c r="N4">
        <v>12480</v>
      </c>
      <c r="O4">
        <v>12481</v>
      </c>
      <c r="P4">
        <v>12479</v>
      </c>
      <c r="Q4">
        <v>12477</v>
      </c>
    </row>
    <row r="5" spans="1:17" ht="12.75">
      <c r="A5" s="2">
        <v>3</v>
      </c>
      <c r="B5">
        <v>12490</v>
      </c>
      <c r="C5">
        <v>12484</v>
      </c>
      <c r="D5">
        <v>12485</v>
      </c>
      <c r="E5">
        <v>12484</v>
      </c>
      <c r="F5">
        <v>12486</v>
      </c>
      <c r="G5">
        <v>12490</v>
      </c>
      <c r="H5">
        <v>12487</v>
      </c>
      <c r="I5">
        <v>12488</v>
      </c>
      <c r="J5">
        <v>12485</v>
      </c>
      <c r="K5">
        <v>12489</v>
      </c>
      <c r="L5">
        <v>12488</v>
      </c>
      <c r="M5">
        <v>12491</v>
      </c>
      <c r="N5">
        <v>12491</v>
      </c>
      <c r="O5">
        <v>12487</v>
      </c>
      <c r="P5">
        <v>12486</v>
      </c>
      <c r="Q5">
        <v>12489</v>
      </c>
    </row>
    <row r="6" spans="1:17" ht="12.75">
      <c r="A6" s="2">
        <v>4</v>
      </c>
      <c r="B6">
        <v>12495</v>
      </c>
      <c r="C6">
        <v>12494</v>
      </c>
      <c r="D6">
        <v>12492</v>
      </c>
      <c r="E6">
        <v>12498</v>
      </c>
      <c r="F6">
        <v>12492</v>
      </c>
      <c r="G6">
        <v>12498</v>
      </c>
      <c r="H6">
        <v>12496</v>
      </c>
      <c r="I6">
        <v>12499</v>
      </c>
      <c r="J6">
        <v>12497</v>
      </c>
      <c r="K6">
        <v>12493</v>
      </c>
      <c r="L6">
        <v>12493</v>
      </c>
      <c r="M6">
        <v>12496</v>
      </c>
      <c r="N6">
        <v>12495</v>
      </c>
      <c r="O6">
        <v>12497</v>
      </c>
      <c r="P6">
        <v>12494</v>
      </c>
      <c r="Q6">
        <v>12499</v>
      </c>
    </row>
    <row r="7" spans="1:17" ht="12.75">
      <c r="A7" s="2">
        <v>5</v>
      </c>
      <c r="B7">
        <v>12500</v>
      </c>
      <c r="C7">
        <v>12503</v>
      </c>
      <c r="D7">
        <v>12501</v>
      </c>
      <c r="E7">
        <v>12505</v>
      </c>
      <c r="F7">
        <v>12505</v>
      </c>
      <c r="G7">
        <v>12506</v>
      </c>
      <c r="H7">
        <v>12506</v>
      </c>
      <c r="I7">
        <v>12503</v>
      </c>
      <c r="J7">
        <v>12502</v>
      </c>
      <c r="K7">
        <v>12504</v>
      </c>
      <c r="L7">
        <v>12507</v>
      </c>
      <c r="M7">
        <v>12500</v>
      </c>
      <c r="N7">
        <v>12502</v>
      </c>
      <c r="O7">
        <v>12504</v>
      </c>
      <c r="P7">
        <v>12501</v>
      </c>
      <c r="Q7">
        <v>12507</v>
      </c>
    </row>
    <row r="8" spans="1:17" ht="12.75">
      <c r="A8" s="2">
        <v>6</v>
      </c>
      <c r="B8">
        <v>12513</v>
      </c>
      <c r="C8">
        <v>12512</v>
      </c>
      <c r="D8">
        <v>12514</v>
      </c>
      <c r="E8">
        <v>12515</v>
      </c>
      <c r="F8">
        <v>12510</v>
      </c>
      <c r="G8">
        <v>12511</v>
      </c>
      <c r="H8">
        <v>12513</v>
      </c>
      <c r="I8">
        <v>12508</v>
      </c>
      <c r="J8">
        <v>12509</v>
      </c>
      <c r="K8">
        <v>12514</v>
      </c>
      <c r="L8">
        <v>12515</v>
      </c>
      <c r="M8">
        <v>12508</v>
      </c>
      <c r="N8">
        <v>12512</v>
      </c>
      <c r="O8">
        <v>12510</v>
      </c>
      <c r="P8">
        <v>12511</v>
      </c>
      <c r="Q8">
        <v>12509</v>
      </c>
    </row>
    <row r="9" spans="1:17" ht="12.75">
      <c r="A9" s="2">
        <v>7</v>
      </c>
      <c r="B9">
        <v>12520</v>
      </c>
      <c r="C9">
        <v>12519</v>
      </c>
      <c r="D9">
        <v>12517</v>
      </c>
      <c r="E9">
        <v>12517</v>
      </c>
      <c r="F9">
        <v>12516</v>
      </c>
      <c r="G9">
        <v>12518</v>
      </c>
      <c r="H9">
        <v>12523</v>
      </c>
      <c r="I9">
        <v>12523</v>
      </c>
      <c r="J9">
        <v>12519</v>
      </c>
      <c r="K9">
        <v>12522</v>
      </c>
      <c r="L9">
        <v>12520</v>
      </c>
      <c r="M9">
        <v>12521</v>
      </c>
      <c r="N9">
        <v>12518</v>
      </c>
      <c r="O9">
        <v>12521</v>
      </c>
      <c r="P9">
        <v>12522</v>
      </c>
      <c r="Q9">
        <v>12516</v>
      </c>
    </row>
    <row r="10" spans="1:17" ht="12.75">
      <c r="A10" s="2">
        <v>8</v>
      </c>
      <c r="B10">
        <v>12524</v>
      </c>
      <c r="C10">
        <v>12527</v>
      </c>
      <c r="D10">
        <v>12527</v>
      </c>
      <c r="E10">
        <v>12528</v>
      </c>
      <c r="F10">
        <v>12524</v>
      </c>
      <c r="G10">
        <v>12529</v>
      </c>
      <c r="H10">
        <v>12530</v>
      </c>
      <c r="I10">
        <v>12529</v>
      </c>
      <c r="J10">
        <v>12531</v>
      </c>
      <c r="K10">
        <v>12530</v>
      </c>
      <c r="L10">
        <v>12531</v>
      </c>
      <c r="M10">
        <v>12525</v>
      </c>
      <c r="N10">
        <v>12528</v>
      </c>
      <c r="O10">
        <v>12526</v>
      </c>
      <c r="P10">
        <v>12526</v>
      </c>
      <c r="Q10">
        <v>12525</v>
      </c>
    </row>
    <row r="11" spans="1:17" ht="12.75">
      <c r="A11" s="2">
        <v>9</v>
      </c>
      <c r="B11">
        <v>12532</v>
      </c>
      <c r="C11">
        <v>12533</v>
      </c>
      <c r="D11">
        <v>12538</v>
      </c>
      <c r="E11">
        <v>12532</v>
      </c>
      <c r="F11">
        <v>12535</v>
      </c>
      <c r="G11">
        <v>12533</v>
      </c>
      <c r="H11">
        <v>12535</v>
      </c>
      <c r="I11">
        <v>12537</v>
      </c>
      <c r="J11">
        <v>12534</v>
      </c>
      <c r="K11">
        <v>12534</v>
      </c>
      <c r="L11">
        <v>12536</v>
      </c>
      <c r="M11">
        <v>12536</v>
      </c>
      <c r="N11">
        <v>12539</v>
      </c>
      <c r="O11">
        <v>12537</v>
      </c>
      <c r="P11">
        <v>12539</v>
      </c>
      <c r="Q11">
        <v>12538</v>
      </c>
    </row>
    <row r="12" spans="1:17" ht="12.75">
      <c r="A12" s="2">
        <v>10</v>
      </c>
      <c r="B12">
        <v>12541</v>
      </c>
      <c r="C12">
        <v>12545</v>
      </c>
      <c r="D12">
        <v>12546</v>
      </c>
      <c r="E12">
        <v>12543</v>
      </c>
      <c r="F12">
        <v>12540</v>
      </c>
      <c r="G12">
        <v>12540</v>
      </c>
      <c r="H12">
        <v>12547</v>
      </c>
      <c r="I12">
        <v>12541</v>
      </c>
      <c r="J12">
        <v>12543</v>
      </c>
      <c r="K12">
        <v>12545</v>
      </c>
      <c r="L12">
        <v>12547</v>
      </c>
      <c r="M12">
        <v>12542</v>
      </c>
      <c r="N12">
        <v>12546</v>
      </c>
      <c r="O12">
        <v>12544</v>
      </c>
      <c r="P12">
        <v>12542</v>
      </c>
      <c r="Q12">
        <v>12544</v>
      </c>
    </row>
    <row r="13" spans="1:17" ht="12.75">
      <c r="A13" s="2">
        <v>11</v>
      </c>
      <c r="B13">
        <v>12549</v>
      </c>
      <c r="C13">
        <v>12551</v>
      </c>
      <c r="D13">
        <v>12549</v>
      </c>
      <c r="E13">
        <v>12548</v>
      </c>
      <c r="F13">
        <v>12550</v>
      </c>
      <c r="G13">
        <v>12555</v>
      </c>
      <c r="H13">
        <v>12554</v>
      </c>
      <c r="I13">
        <v>12550</v>
      </c>
      <c r="J13">
        <v>12552</v>
      </c>
      <c r="K13">
        <v>12555</v>
      </c>
      <c r="L13">
        <v>12551</v>
      </c>
      <c r="M13">
        <v>12552</v>
      </c>
      <c r="N13">
        <v>12553</v>
      </c>
      <c r="O13">
        <v>12553</v>
      </c>
      <c r="P13">
        <v>12548</v>
      </c>
      <c r="Q13">
        <v>12554</v>
      </c>
    </row>
    <row r="14" spans="1:17" ht="12.75">
      <c r="A14" s="2">
        <v>12</v>
      </c>
      <c r="B14">
        <v>12558</v>
      </c>
      <c r="C14">
        <v>12559</v>
      </c>
      <c r="D14">
        <v>12556</v>
      </c>
      <c r="E14">
        <v>12563</v>
      </c>
      <c r="F14">
        <v>12559</v>
      </c>
      <c r="G14">
        <v>12562</v>
      </c>
      <c r="H14">
        <v>12561</v>
      </c>
      <c r="I14">
        <v>12556</v>
      </c>
      <c r="J14">
        <v>12561</v>
      </c>
      <c r="K14">
        <v>12563</v>
      </c>
      <c r="L14">
        <v>12560</v>
      </c>
      <c r="M14">
        <v>12562</v>
      </c>
      <c r="N14">
        <v>12557</v>
      </c>
      <c r="O14">
        <v>12560</v>
      </c>
      <c r="P14">
        <v>12558</v>
      </c>
      <c r="Q14">
        <v>12557</v>
      </c>
    </row>
    <row r="15" spans="1:17" ht="12.75">
      <c r="A15" s="2">
        <v>13</v>
      </c>
      <c r="B15">
        <v>12569</v>
      </c>
      <c r="C15">
        <v>12565</v>
      </c>
      <c r="D15">
        <v>12567</v>
      </c>
      <c r="E15">
        <v>12571</v>
      </c>
      <c r="F15">
        <v>12570</v>
      </c>
      <c r="G15">
        <v>12566</v>
      </c>
      <c r="H15">
        <v>12565</v>
      </c>
      <c r="I15">
        <v>12564</v>
      </c>
      <c r="J15">
        <v>12568</v>
      </c>
      <c r="K15">
        <v>12570</v>
      </c>
      <c r="L15">
        <v>12566</v>
      </c>
      <c r="M15">
        <v>12567</v>
      </c>
      <c r="N15">
        <v>12564</v>
      </c>
      <c r="O15">
        <v>12571</v>
      </c>
      <c r="P15">
        <v>12568</v>
      </c>
      <c r="Q15">
        <v>12569</v>
      </c>
    </row>
    <row r="16" spans="1:17" ht="12.75">
      <c r="A16" s="2">
        <v>14</v>
      </c>
      <c r="B16">
        <v>12579</v>
      </c>
      <c r="C16">
        <v>12576</v>
      </c>
      <c r="D16">
        <v>12573</v>
      </c>
      <c r="E16">
        <v>12574</v>
      </c>
      <c r="F16">
        <v>12572</v>
      </c>
      <c r="G16">
        <v>12578</v>
      </c>
      <c r="H16">
        <v>12575</v>
      </c>
      <c r="I16">
        <v>12574</v>
      </c>
      <c r="J16">
        <v>12572</v>
      </c>
      <c r="K16">
        <v>12579</v>
      </c>
      <c r="L16">
        <v>12577</v>
      </c>
      <c r="M16">
        <v>12576</v>
      </c>
      <c r="N16">
        <v>12577</v>
      </c>
      <c r="O16">
        <v>12573</v>
      </c>
      <c r="P16">
        <v>12575</v>
      </c>
      <c r="Q16">
        <v>12578</v>
      </c>
    </row>
    <row r="17" spans="1:17" ht="12.75">
      <c r="A17" s="2">
        <v>15</v>
      </c>
      <c r="B17">
        <v>12584</v>
      </c>
      <c r="C17">
        <v>12585</v>
      </c>
      <c r="D17">
        <v>12587</v>
      </c>
      <c r="E17">
        <v>12580</v>
      </c>
      <c r="F17">
        <v>12582</v>
      </c>
      <c r="G17">
        <v>12583</v>
      </c>
      <c r="H17">
        <v>12580</v>
      </c>
      <c r="I17">
        <v>12581</v>
      </c>
      <c r="J17">
        <v>12583</v>
      </c>
      <c r="K17">
        <v>12586</v>
      </c>
      <c r="L17">
        <v>12587</v>
      </c>
      <c r="M17">
        <v>12582</v>
      </c>
      <c r="N17">
        <v>12586</v>
      </c>
      <c r="O17">
        <v>12584</v>
      </c>
      <c r="P17">
        <v>12581</v>
      </c>
      <c r="Q17">
        <v>12585</v>
      </c>
    </row>
    <row r="18" spans="1:17" ht="12.75">
      <c r="A18" s="2">
        <v>16</v>
      </c>
      <c r="B18">
        <v>12591</v>
      </c>
      <c r="C18">
        <v>12592</v>
      </c>
      <c r="D18">
        <v>12589</v>
      </c>
      <c r="E18">
        <v>12592</v>
      </c>
      <c r="F18">
        <v>12588</v>
      </c>
      <c r="G18">
        <v>12591</v>
      </c>
      <c r="H18">
        <v>12593</v>
      </c>
      <c r="I18">
        <v>12594</v>
      </c>
      <c r="J18">
        <v>12589</v>
      </c>
      <c r="K18">
        <v>12595</v>
      </c>
      <c r="L18">
        <v>12594</v>
      </c>
      <c r="M18">
        <v>12590</v>
      </c>
      <c r="N18">
        <v>12590</v>
      </c>
      <c r="O18">
        <v>12593</v>
      </c>
      <c r="P18">
        <v>12588</v>
      </c>
      <c r="Q18">
        <v>12595</v>
      </c>
    </row>
    <row r="19" spans="1:17" ht="12.75">
      <c r="A19" s="2">
        <v>17</v>
      </c>
      <c r="B19">
        <v>12599</v>
      </c>
      <c r="C19">
        <v>12599</v>
      </c>
      <c r="D19">
        <v>12602</v>
      </c>
      <c r="E19">
        <v>12600</v>
      </c>
      <c r="F19">
        <v>12596</v>
      </c>
      <c r="G19">
        <v>12598</v>
      </c>
      <c r="H19">
        <v>12602</v>
      </c>
      <c r="I19">
        <v>12597</v>
      </c>
      <c r="J19">
        <v>12597</v>
      </c>
      <c r="K19">
        <v>12603</v>
      </c>
      <c r="L19">
        <v>12601</v>
      </c>
      <c r="M19">
        <v>12603</v>
      </c>
      <c r="N19">
        <v>12596</v>
      </c>
      <c r="O19">
        <v>12598</v>
      </c>
      <c r="P19">
        <v>12601</v>
      </c>
      <c r="Q19">
        <v>12600</v>
      </c>
    </row>
    <row r="20" spans="1:17" ht="12.75">
      <c r="A20" s="2">
        <v>18</v>
      </c>
      <c r="B20">
        <v>12604</v>
      </c>
      <c r="C20">
        <v>12608</v>
      </c>
      <c r="D20">
        <v>12605</v>
      </c>
      <c r="E20">
        <v>12606</v>
      </c>
      <c r="F20">
        <v>12607</v>
      </c>
      <c r="G20">
        <v>12605</v>
      </c>
      <c r="H20">
        <v>12609</v>
      </c>
      <c r="I20">
        <v>12610</v>
      </c>
      <c r="J20">
        <v>12604</v>
      </c>
      <c r="K20">
        <v>12610</v>
      </c>
      <c r="L20">
        <v>12607</v>
      </c>
      <c r="M20">
        <v>12606</v>
      </c>
      <c r="N20">
        <v>12609</v>
      </c>
      <c r="O20">
        <v>12608</v>
      </c>
      <c r="P20">
        <v>12611</v>
      </c>
      <c r="Q20">
        <v>12611</v>
      </c>
    </row>
    <row r="21" spans="1:17" ht="12.75">
      <c r="A21" s="2">
        <v>19</v>
      </c>
      <c r="B21">
        <v>12613</v>
      </c>
      <c r="C21">
        <v>12617</v>
      </c>
      <c r="D21">
        <v>12614</v>
      </c>
      <c r="E21">
        <v>12612</v>
      </c>
      <c r="F21">
        <v>12614</v>
      </c>
      <c r="G21">
        <v>12612</v>
      </c>
      <c r="H21">
        <v>12618</v>
      </c>
      <c r="I21">
        <v>12616</v>
      </c>
      <c r="J21">
        <v>12615</v>
      </c>
      <c r="K21">
        <v>12619</v>
      </c>
      <c r="L21">
        <v>12619</v>
      </c>
      <c r="M21">
        <v>12618</v>
      </c>
      <c r="N21">
        <v>12613</v>
      </c>
      <c r="O21">
        <v>12615</v>
      </c>
      <c r="P21">
        <v>12617</v>
      </c>
      <c r="Q21">
        <v>12616</v>
      </c>
    </row>
    <row r="22" spans="1:17" ht="12.75">
      <c r="A22" s="2">
        <v>20</v>
      </c>
      <c r="B22">
        <v>12625</v>
      </c>
      <c r="C22">
        <v>12622</v>
      </c>
      <c r="D22">
        <v>12627</v>
      </c>
      <c r="E22">
        <v>12620</v>
      </c>
      <c r="F22">
        <v>12620</v>
      </c>
      <c r="G22">
        <v>12621</v>
      </c>
      <c r="H22">
        <v>12621</v>
      </c>
      <c r="I22">
        <v>12622</v>
      </c>
      <c r="J22">
        <v>12626</v>
      </c>
      <c r="K22">
        <v>12623</v>
      </c>
      <c r="L22">
        <v>12624</v>
      </c>
      <c r="M22">
        <v>12625</v>
      </c>
      <c r="N22">
        <v>12626</v>
      </c>
      <c r="O22">
        <v>12623</v>
      </c>
      <c r="P22">
        <v>12627</v>
      </c>
      <c r="Q22">
        <v>12624</v>
      </c>
    </row>
    <row r="23" spans="1:17" ht="12.75">
      <c r="A23" s="2">
        <v>21</v>
      </c>
      <c r="B23">
        <v>12630</v>
      </c>
      <c r="C23">
        <v>12633</v>
      </c>
      <c r="D23">
        <v>12629</v>
      </c>
      <c r="E23">
        <v>12628</v>
      </c>
      <c r="F23">
        <v>12631</v>
      </c>
      <c r="G23">
        <v>12635</v>
      </c>
      <c r="H23">
        <v>12630</v>
      </c>
      <c r="I23">
        <v>12634</v>
      </c>
      <c r="J23">
        <v>12632</v>
      </c>
      <c r="K23">
        <v>12629</v>
      </c>
      <c r="L23">
        <v>12628</v>
      </c>
      <c r="M23">
        <v>12634</v>
      </c>
      <c r="N23">
        <v>12633</v>
      </c>
      <c r="O23">
        <v>12631</v>
      </c>
      <c r="P23">
        <v>12635</v>
      </c>
      <c r="Q23">
        <v>12632</v>
      </c>
    </row>
    <row r="24" spans="1:17" ht="12.75">
      <c r="A24" s="2">
        <v>22</v>
      </c>
      <c r="B24">
        <v>12641</v>
      </c>
      <c r="C24">
        <v>12639</v>
      </c>
      <c r="D24">
        <v>12636</v>
      </c>
      <c r="E24">
        <v>12636</v>
      </c>
      <c r="F24">
        <v>12642</v>
      </c>
      <c r="G24">
        <v>12640</v>
      </c>
      <c r="H24">
        <v>12643</v>
      </c>
      <c r="I24">
        <v>12643</v>
      </c>
      <c r="J24">
        <v>12639</v>
      </c>
      <c r="K24">
        <v>12638</v>
      </c>
      <c r="L24">
        <v>12641</v>
      </c>
      <c r="M24">
        <v>12637</v>
      </c>
      <c r="N24">
        <v>12640</v>
      </c>
      <c r="O24">
        <v>12637</v>
      </c>
      <c r="P24">
        <v>12638</v>
      </c>
      <c r="Q24">
        <v>12642</v>
      </c>
    </row>
  </sheetData>
  <sheetProtection password="CF33"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77"/>
  <sheetViews>
    <sheetView workbookViewId="0" topLeftCell="A1">
      <selection activeCell="H7" sqref="H7"/>
    </sheetView>
  </sheetViews>
  <sheetFormatPr defaultColWidth="9.140625" defaultRowHeight="12.75"/>
  <cols>
    <col min="1" max="2" width="9.140625" style="2" customWidth="1"/>
    <col min="3" max="3" width="10.7109375" style="12" customWidth="1"/>
    <col min="4" max="4" width="31.421875" style="0" hidden="1" customWidth="1"/>
    <col min="5" max="5" width="15.28125" style="0" customWidth="1"/>
    <col min="6" max="6" width="15.57421875" style="0" customWidth="1"/>
    <col min="7" max="7" width="2.57421875" style="0" hidden="1" customWidth="1"/>
    <col min="8" max="8" width="15.140625" style="2" customWidth="1"/>
    <col min="9" max="9" width="12.57421875" style="2" customWidth="1"/>
    <col min="10" max="10" width="9.140625" style="2" customWidth="1"/>
    <col min="11" max="11" width="13.28125" style="2" customWidth="1"/>
    <col min="12" max="12" width="9.140625" style="2" customWidth="1"/>
  </cols>
  <sheetData>
    <row r="1" spans="1:12" s="4" customFormat="1" ht="12.75">
      <c r="A1" s="3" t="s">
        <v>0</v>
      </c>
      <c r="B1" s="3" t="s">
        <v>1</v>
      </c>
      <c r="C1" s="3" t="s">
        <v>2</v>
      </c>
      <c r="D1" s="3" t="s">
        <v>3</v>
      </c>
      <c r="E1" s="3" t="s">
        <v>5</v>
      </c>
      <c r="F1" s="3" t="s">
        <v>6</v>
      </c>
      <c r="G1" s="4" t="s">
        <v>4</v>
      </c>
      <c r="H1" s="3" t="s">
        <v>4</v>
      </c>
      <c r="I1" s="3" t="s">
        <v>8</v>
      </c>
      <c r="J1" s="3" t="s">
        <v>7</v>
      </c>
      <c r="K1" s="3" t="s">
        <v>33</v>
      </c>
      <c r="L1" s="3" t="s">
        <v>48</v>
      </c>
    </row>
    <row r="2" spans="1:11" ht="12.75">
      <c r="A2" s="2">
        <v>12468</v>
      </c>
      <c r="B2" s="2">
        <v>1</v>
      </c>
      <c r="C2" s="11">
        <v>38072</v>
      </c>
      <c r="D2" s="1"/>
      <c r="E2" s="2" t="s">
        <v>13</v>
      </c>
      <c r="F2" s="2" t="s">
        <v>23</v>
      </c>
      <c r="G2" s="1"/>
      <c r="H2" s="10" t="s">
        <v>34</v>
      </c>
      <c r="I2" s="2" t="s">
        <v>59</v>
      </c>
      <c r="J2" s="10" t="s">
        <v>14</v>
      </c>
      <c r="K2" s="2" t="str">
        <f>I2&amp;IF(J2="Night"," Night"," Aft.")</f>
        <v>Friday Night</v>
      </c>
    </row>
    <row r="3" spans="1:11" ht="12.75">
      <c r="A3" s="2">
        <v>12469</v>
      </c>
      <c r="B3" s="2">
        <v>1</v>
      </c>
      <c r="C3" s="11">
        <v>38073</v>
      </c>
      <c r="D3" s="1"/>
      <c r="E3" s="2" t="s">
        <v>21</v>
      </c>
      <c r="F3" s="2" t="s">
        <v>24</v>
      </c>
      <c r="G3" s="1"/>
      <c r="H3" s="10" t="s">
        <v>34</v>
      </c>
      <c r="I3" s="2" t="s">
        <v>60</v>
      </c>
      <c r="J3" s="10" t="s">
        <v>16</v>
      </c>
      <c r="K3" s="2" t="str">
        <f aca="true" t="shared" si="0" ref="K3:K66">I3&amp;IF(J3="Night"," Night"," Aft.")</f>
        <v>Saturday Aft.</v>
      </c>
    </row>
    <row r="4" spans="1:11" ht="12.75">
      <c r="A4" s="2">
        <v>12470</v>
      </c>
      <c r="B4" s="2">
        <v>1</v>
      </c>
      <c r="C4" s="11">
        <v>38073</v>
      </c>
      <c r="D4" s="1"/>
      <c r="E4" s="2" t="s">
        <v>20</v>
      </c>
      <c r="F4" s="2" t="s">
        <v>19</v>
      </c>
      <c r="G4" s="1"/>
      <c r="H4" s="10" t="s">
        <v>37</v>
      </c>
      <c r="I4" s="2" t="s">
        <v>60</v>
      </c>
      <c r="J4" s="10" t="s">
        <v>16</v>
      </c>
      <c r="K4" s="2" t="str">
        <f t="shared" si="0"/>
        <v>Saturday Aft.</v>
      </c>
    </row>
    <row r="5" spans="1:11" ht="12.75">
      <c r="A5" s="2">
        <v>12471</v>
      </c>
      <c r="B5" s="2">
        <v>1</v>
      </c>
      <c r="C5" s="11">
        <v>38073</v>
      </c>
      <c r="D5" s="1"/>
      <c r="E5" s="2" t="s">
        <v>27</v>
      </c>
      <c r="F5" s="2" t="s">
        <v>26</v>
      </c>
      <c r="G5" s="1"/>
      <c r="H5" s="10" t="s">
        <v>39</v>
      </c>
      <c r="I5" s="2" t="s">
        <v>60</v>
      </c>
      <c r="J5" s="10" t="s">
        <v>14</v>
      </c>
      <c r="K5" s="2" t="str">
        <f t="shared" si="0"/>
        <v>Saturday Night</v>
      </c>
    </row>
    <row r="6" spans="1:11" ht="12.75">
      <c r="A6" s="2">
        <v>12472</v>
      </c>
      <c r="B6" s="2">
        <v>1</v>
      </c>
      <c r="C6" s="11">
        <v>38073</v>
      </c>
      <c r="D6" s="1"/>
      <c r="E6" s="2" t="s">
        <v>17</v>
      </c>
      <c r="F6" s="2" t="s">
        <v>22</v>
      </c>
      <c r="G6" s="1"/>
      <c r="H6" s="10" t="s">
        <v>38</v>
      </c>
      <c r="I6" s="2" t="s">
        <v>60</v>
      </c>
      <c r="J6" s="10" t="s">
        <v>14</v>
      </c>
      <c r="K6" s="2" t="str">
        <f t="shared" si="0"/>
        <v>Saturday Night</v>
      </c>
    </row>
    <row r="7" spans="1:11" ht="12.75">
      <c r="A7" s="2">
        <v>12473</v>
      </c>
      <c r="B7" s="2">
        <v>1</v>
      </c>
      <c r="C7" s="11">
        <v>38074</v>
      </c>
      <c r="D7" s="1"/>
      <c r="E7" s="2" t="s">
        <v>15</v>
      </c>
      <c r="F7" s="2" t="s">
        <v>18</v>
      </c>
      <c r="G7" s="1"/>
      <c r="H7" s="10" t="s">
        <v>35</v>
      </c>
      <c r="I7" s="2" t="s">
        <v>61</v>
      </c>
      <c r="J7" s="10" t="s">
        <v>16</v>
      </c>
      <c r="K7" s="2" t="str">
        <f t="shared" si="0"/>
        <v>Sunday Aft.</v>
      </c>
    </row>
    <row r="8" spans="1:11" ht="12.75">
      <c r="A8" s="2">
        <v>12474</v>
      </c>
      <c r="B8" s="2">
        <v>1</v>
      </c>
      <c r="C8" s="11">
        <v>38074</v>
      </c>
      <c r="D8" s="1"/>
      <c r="E8" s="2" t="s">
        <v>29</v>
      </c>
      <c r="F8" s="2" t="s">
        <v>25</v>
      </c>
      <c r="G8" s="1"/>
      <c r="H8" s="10" t="s">
        <v>34</v>
      </c>
      <c r="I8" s="2" t="s">
        <v>61</v>
      </c>
      <c r="J8" s="10" t="s">
        <v>16</v>
      </c>
      <c r="K8" s="2" t="str">
        <f t="shared" si="0"/>
        <v>Sunday Aft.</v>
      </c>
    </row>
    <row r="9" spans="1:11" ht="12.75">
      <c r="A9" s="2">
        <v>12475</v>
      </c>
      <c r="B9" s="2">
        <v>1</v>
      </c>
      <c r="C9" s="11">
        <v>38074</v>
      </c>
      <c r="D9" s="1"/>
      <c r="E9" s="2" t="s">
        <v>30</v>
      </c>
      <c r="F9" s="2" t="s">
        <v>28</v>
      </c>
      <c r="G9" s="1"/>
      <c r="H9" s="10" t="s">
        <v>38</v>
      </c>
      <c r="I9" s="2" t="s">
        <v>61</v>
      </c>
      <c r="J9" s="10" t="s">
        <v>16</v>
      </c>
      <c r="K9" s="2" t="str">
        <f t="shared" si="0"/>
        <v>Sunday Aft.</v>
      </c>
    </row>
    <row r="10" spans="1:11" ht="12.75">
      <c r="A10" s="2">
        <v>12476</v>
      </c>
      <c r="B10" s="2">
        <v>2</v>
      </c>
      <c r="C10" s="11">
        <v>38079</v>
      </c>
      <c r="D10" s="1"/>
      <c r="E10" s="2" t="s">
        <v>24</v>
      </c>
      <c r="F10" s="2" t="s">
        <v>13</v>
      </c>
      <c r="G10" s="1"/>
      <c r="H10" s="10" t="s">
        <v>34</v>
      </c>
      <c r="I10" s="2" t="s">
        <v>59</v>
      </c>
      <c r="J10" s="10" t="s">
        <v>14</v>
      </c>
      <c r="K10" s="2" t="str">
        <f t="shared" si="0"/>
        <v>Friday Night</v>
      </c>
    </row>
    <row r="11" spans="1:11" ht="12.75">
      <c r="A11" s="2">
        <v>12477</v>
      </c>
      <c r="B11" s="2">
        <v>2</v>
      </c>
      <c r="C11" s="11">
        <v>38080</v>
      </c>
      <c r="D11" s="1"/>
      <c r="E11" s="2" t="s">
        <v>23</v>
      </c>
      <c r="F11" s="2" t="s">
        <v>30</v>
      </c>
      <c r="G11" s="1"/>
      <c r="H11" s="10" t="s">
        <v>34</v>
      </c>
      <c r="I11" s="2" t="s">
        <v>60</v>
      </c>
      <c r="J11" s="10" t="s">
        <v>16</v>
      </c>
      <c r="K11" s="2" t="str">
        <f t="shared" si="0"/>
        <v>Saturday Aft.</v>
      </c>
    </row>
    <row r="12" spans="1:11" ht="12.75">
      <c r="A12" s="2">
        <v>12478</v>
      </c>
      <c r="B12" s="2">
        <v>2</v>
      </c>
      <c r="C12" s="11">
        <v>38080</v>
      </c>
      <c r="D12" s="1"/>
      <c r="E12" s="2" t="s">
        <v>25</v>
      </c>
      <c r="F12" s="2" t="s">
        <v>27</v>
      </c>
      <c r="G12" s="1"/>
      <c r="H12" s="10" t="s">
        <v>35</v>
      </c>
      <c r="I12" s="2" t="s">
        <v>60</v>
      </c>
      <c r="J12" s="10" t="s">
        <v>16</v>
      </c>
      <c r="K12" s="2" t="str">
        <f t="shared" si="0"/>
        <v>Saturday Aft.</v>
      </c>
    </row>
    <row r="13" spans="1:11" ht="12.75">
      <c r="A13" s="2">
        <v>12479</v>
      </c>
      <c r="B13" s="2">
        <v>2</v>
      </c>
      <c r="C13" s="11">
        <v>38080</v>
      </c>
      <c r="D13" s="1"/>
      <c r="E13" s="2" t="s">
        <v>28</v>
      </c>
      <c r="F13" s="2" t="s">
        <v>15</v>
      </c>
      <c r="G13" s="1"/>
      <c r="H13" s="10" t="s">
        <v>37</v>
      </c>
      <c r="I13" s="2" t="s">
        <v>60</v>
      </c>
      <c r="J13" s="10" t="s">
        <v>14</v>
      </c>
      <c r="K13" s="2" t="str">
        <f t="shared" si="0"/>
        <v>Saturday Night</v>
      </c>
    </row>
    <row r="14" spans="1:11" ht="12.75">
      <c r="A14" s="2">
        <v>12480</v>
      </c>
      <c r="B14" s="2">
        <v>2</v>
      </c>
      <c r="C14" s="11">
        <v>38080</v>
      </c>
      <c r="D14" s="1"/>
      <c r="E14" s="2" t="s">
        <v>18</v>
      </c>
      <c r="F14" s="2" t="s">
        <v>17</v>
      </c>
      <c r="G14" s="1"/>
      <c r="H14" s="10" t="s">
        <v>38</v>
      </c>
      <c r="I14" s="2" t="s">
        <v>60</v>
      </c>
      <c r="J14" s="10" t="s">
        <v>14</v>
      </c>
      <c r="K14" s="2" t="str">
        <f t="shared" si="0"/>
        <v>Saturday Night</v>
      </c>
    </row>
    <row r="15" spans="1:11" ht="12.75">
      <c r="A15" s="2">
        <v>12481</v>
      </c>
      <c r="B15" s="2">
        <v>2</v>
      </c>
      <c r="C15" s="11">
        <v>38081</v>
      </c>
      <c r="D15" s="1"/>
      <c r="E15" s="2" t="s">
        <v>26</v>
      </c>
      <c r="F15" s="2" t="s">
        <v>20</v>
      </c>
      <c r="G15" s="1"/>
      <c r="H15" s="10" t="s">
        <v>36</v>
      </c>
      <c r="I15" s="2" t="s">
        <v>61</v>
      </c>
      <c r="J15" s="10" t="s">
        <v>16</v>
      </c>
      <c r="K15" s="2" t="str">
        <f t="shared" si="0"/>
        <v>Sunday Aft.</v>
      </c>
    </row>
    <row r="16" spans="1:11" ht="12.75">
      <c r="A16" s="2">
        <v>12482</v>
      </c>
      <c r="B16" s="2">
        <v>2</v>
      </c>
      <c r="C16" s="11">
        <v>38081</v>
      </c>
      <c r="D16" s="1"/>
      <c r="E16" s="2" t="s">
        <v>19</v>
      </c>
      <c r="F16" s="2" t="s">
        <v>22</v>
      </c>
      <c r="G16" s="1"/>
      <c r="H16" s="10" t="s">
        <v>9</v>
      </c>
      <c r="I16" s="2" t="s">
        <v>61</v>
      </c>
      <c r="J16" s="10" t="s">
        <v>16</v>
      </c>
      <c r="K16" s="2" t="str">
        <f t="shared" si="0"/>
        <v>Sunday Aft.</v>
      </c>
    </row>
    <row r="17" spans="1:11" ht="12.75">
      <c r="A17" s="2">
        <v>12483</v>
      </c>
      <c r="B17" s="2">
        <v>2</v>
      </c>
      <c r="C17" s="11">
        <v>38081</v>
      </c>
      <c r="D17" s="1"/>
      <c r="E17" s="2" t="s">
        <v>21</v>
      </c>
      <c r="F17" s="2" t="s">
        <v>29</v>
      </c>
      <c r="G17" s="1"/>
      <c r="H17" s="10" t="s">
        <v>34</v>
      </c>
      <c r="I17" s="2" t="s">
        <v>61</v>
      </c>
      <c r="J17" s="10" t="s">
        <v>16</v>
      </c>
      <c r="K17" s="2" t="str">
        <f t="shared" si="0"/>
        <v>Sunday Aft.</v>
      </c>
    </row>
    <row r="18" spans="1:11" ht="12.75">
      <c r="A18" s="2">
        <v>12484</v>
      </c>
      <c r="B18" s="2">
        <v>3</v>
      </c>
      <c r="C18" s="11">
        <v>38085</v>
      </c>
      <c r="D18" s="1"/>
      <c r="E18" s="2" t="s">
        <v>27</v>
      </c>
      <c r="F18" s="2" t="s">
        <v>23</v>
      </c>
      <c r="G18" s="1"/>
      <c r="H18" s="10" t="s">
        <v>39</v>
      </c>
      <c r="I18" s="2" t="s">
        <v>62</v>
      </c>
      <c r="J18" s="10" t="s">
        <v>14</v>
      </c>
      <c r="K18" s="2" t="str">
        <f t="shared" si="0"/>
        <v>Thursday Night</v>
      </c>
    </row>
    <row r="19" spans="1:11" ht="12.75">
      <c r="A19" s="2">
        <v>12485</v>
      </c>
      <c r="B19" s="2">
        <v>3</v>
      </c>
      <c r="C19" s="11">
        <v>38087</v>
      </c>
      <c r="D19" s="1"/>
      <c r="E19" s="2" t="s">
        <v>29</v>
      </c>
      <c r="F19" s="2" t="s">
        <v>19</v>
      </c>
      <c r="G19" s="1"/>
      <c r="H19" s="10" t="s">
        <v>34</v>
      </c>
      <c r="I19" s="2" t="s">
        <v>60</v>
      </c>
      <c r="J19" s="10" t="s">
        <v>16</v>
      </c>
      <c r="K19" s="2" t="str">
        <f t="shared" si="0"/>
        <v>Saturday Aft.</v>
      </c>
    </row>
    <row r="20" spans="1:11" ht="12.75">
      <c r="A20" s="2">
        <v>12486</v>
      </c>
      <c r="B20" s="2">
        <v>3</v>
      </c>
      <c r="C20" s="11">
        <v>38087</v>
      </c>
      <c r="D20" s="1"/>
      <c r="E20" s="2" t="s">
        <v>18</v>
      </c>
      <c r="F20" s="2" t="s">
        <v>28</v>
      </c>
      <c r="G20" s="1"/>
      <c r="H20" s="10" t="s">
        <v>38</v>
      </c>
      <c r="I20" s="2" t="s">
        <v>60</v>
      </c>
      <c r="J20" s="10" t="s">
        <v>14</v>
      </c>
      <c r="K20" s="2" t="str">
        <f t="shared" si="0"/>
        <v>Saturday Night</v>
      </c>
    </row>
    <row r="21" spans="1:11" ht="12.75">
      <c r="A21" s="2">
        <v>12487</v>
      </c>
      <c r="B21" s="2">
        <v>3</v>
      </c>
      <c r="C21" s="11">
        <v>38087</v>
      </c>
      <c r="D21" s="1"/>
      <c r="E21" s="2" t="s">
        <v>26</v>
      </c>
      <c r="F21" s="2" t="s">
        <v>22</v>
      </c>
      <c r="G21" s="1"/>
      <c r="H21" s="10" t="s">
        <v>36</v>
      </c>
      <c r="I21" s="2" t="s">
        <v>60</v>
      </c>
      <c r="J21" s="10" t="s">
        <v>14</v>
      </c>
      <c r="K21" s="2" t="str">
        <f t="shared" si="0"/>
        <v>Saturday Night</v>
      </c>
    </row>
    <row r="22" spans="1:11" ht="12.75">
      <c r="A22" s="2">
        <v>12488</v>
      </c>
      <c r="B22" s="2">
        <v>3</v>
      </c>
      <c r="C22" s="11">
        <v>38088</v>
      </c>
      <c r="D22" s="1"/>
      <c r="E22" s="2" t="s">
        <v>15</v>
      </c>
      <c r="F22" s="2" t="s">
        <v>21</v>
      </c>
      <c r="G22" s="1"/>
      <c r="H22" s="10" t="s">
        <v>35</v>
      </c>
      <c r="I22" s="2" t="s">
        <v>61</v>
      </c>
      <c r="J22" s="10" t="s">
        <v>16</v>
      </c>
      <c r="K22" s="2" t="str">
        <f t="shared" si="0"/>
        <v>Sunday Aft.</v>
      </c>
    </row>
    <row r="23" spans="1:11" ht="12.75">
      <c r="A23" s="2">
        <v>12489</v>
      </c>
      <c r="B23" s="2">
        <v>3</v>
      </c>
      <c r="C23" s="11">
        <v>38088</v>
      </c>
      <c r="D23" s="1"/>
      <c r="E23" s="2" t="s">
        <v>30</v>
      </c>
      <c r="F23" s="2" t="s">
        <v>24</v>
      </c>
      <c r="G23" s="1"/>
      <c r="H23" s="10" t="s">
        <v>34</v>
      </c>
      <c r="I23" s="2" t="s">
        <v>61</v>
      </c>
      <c r="J23" s="10" t="s">
        <v>16</v>
      </c>
      <c r="K23" s="2" t="str">
        <f t="shared" si="0"/>
        <v>Sunday Aft.</v>
      </c>
    </row>
    <row r="24" spans="1:11" ht="12.75">
      <c r="A24" s="2">
        <v>12490</v>
      </c>
      <c r="B24" s="2">
        <v>3</v>
      </c>
      <c r="C24" s="11">
        <v>38088</v>
      </c>
      <c r="D24" s="1"/>
      <c r="E24" s="2" t="s">
        <v>20</v>
      </c>
      <c r="F24" s="2" t="s">
        <v>25</v>
      </c>
      <c r="G24" s="1"/>
      <c r="H24" s="10" t="s">
        <v>37</v>
      </c>
      <c r="I24" s="2" t="s">
        <v>61</v>
      </c>
      <c r="J24" s="10" t="s">
        <v>16</v>
      </c>
      <c r="K24" s="2" t="str">
        <f t="shared" si="0"/>
        <v>Sunday Aft.</v>
      </c>
    </row>
    <row r="25" spans="1:11" ht="12.75">
      <c r="A25" s="2">
        <v>12491</v>
      </c>
      <c r="B25" s="2">
        <v>3</v>
      </c>
      <c r="C25" s="11">
        <v>38089</v>
      </c>
      <c r="D25" s="1"/>
      <c r="E25" s="2" t="s">
        <v>17</v>
      </c>
      <c r="F25" s="2" t="s">
        <v>13</v>
      </c>
      <c r="G25" s="1"/>
      <c r="H25" s="10" t="s">
        <v>38</v>
      </c>
      <c r="I25" s="2" t="s">
        <v>63</v>
      </c>
      <c r="J25" s="10" t="s">
        <v>16</v>
      </c>
      <c r="K25" s="2" t="str">
        <f t="shared" si="0"/>
        <v>Monday Aft.</v>
      </c>
    </row>
    <row r="26" spans="1:11" ht="12.75">
      <c r="A26" s="2">
        <v>12492</v>
      </c>
      <c r="B26" s="2">
        <v>4</v>
      </c>
      <c r="C26" s="11">
        <v>38093</v>
      </c>
      <c r="D26" s="1"/>
      <c r="E26" s="2" t="s">
        <v>19</v>
      </c>
      <c r="F26" s="2" t="s">
        <v>18</v>
      </c>
      <c r="G26" s="1"/>
      <c r="H26" s="10" t="s">
        <v>34</v>
      </c>
      <c r="I26" s="2" t="s">
        <v>59</v>
      </c>
      <c r="J26" s="10" t="s">
        <v>14</v>
      </c>
      <c r="K26" s="2" t="str">
        <f t="shared" si="0"/>
        <v>Friday Night</v>
      </c>
    </row>
    <row r="27" spans="1:11" ht="12.75">
      <c r="A27" s="2">
        <v>12493</v>
      </c>
      <c r="B27" s="2">
        <v>4</v>
      </c>
      <c r="C27" s="11">
        <v>38094</v>
      </c>
      <c r="D27" s="1"/>
      <c r="E27" s="2" t="s">
        <v>24</v>
      </c>
      <c r="F27" s="2" t="s">
        <v>15</v>
      </c>
      <c r="G27" s="1"/>
      <c r="H27" s="10" t="s">
        <v>34</v>
      </c>
      <c r="I27" s="2" t="s">
        <v>60</v>
      </c>
      <c r="J27" s="10" t="s">
        <v>16</v>
      </c>
      <c r="K27" s="2" t="str">
        <f t="shared" si="0"/>
        <v>Saturday Aft.</v>
      </c>
    </row>
    <row r="28" spans="1:11" ht="12.75">
      <c r="A28" s="2">
        <v>12494</v>
      </c>
      <c r="B28" s="2">
        <v>4</v>
      </c>
      <c r="C28" s="11">
        <v>38094</v>
      </c>
      <c r="D28" s="1"/>
      <c r="E28" s="2" t="s">
        <v>28</v>
      </c>
      <c r="F28" s="2" t="s">
        <v>27</v>
      </c>
      <c r="G28" s="1"/>
      <c r="H28" s="10" t="s">
        <v>37</v>
      </c>
      <c r="I28" s="2" t="s">
        <v>60</v>
      </c>
      <c r="J28" s="10" t="s">
        <v>16</v>
      </c>
      <c r="K28" s="2" t="str">
        <f t="shared" si="0"/>
        <v>Saturday Aft.</v>
      </c>
    </row>
    <row r="29" spans="1:11" ht="12.75">
      <c r="A29" s="2">
        <v>12495</v>
      </c>
      <c r="B29" s="2">
        <v>4</v>
      </c>
      <c r="C29" s="11">
        <v>38094</v>
      </c>
      <c r="D29" s="1"/>
      <c r="E29" s="2" t="s">
        <v>25</v>
      </c>
      <c r="F29" s="2" t="s">
        <v>17</v>
      </c>
      <c r="G29" s="1"/>
      <c r="H29" s="10" t="s">
        <v>35</v>
      </c>
      <c r="I29" s="2" t="s">
        <v>60</v>
      </c>
      <c r="J29" s="10" t="s">
        <v>14</v>
      </c>
      <c r="K29" s="2" t="str">
        <f t="shared" si="0"/>
        <v>Saturday Night</v>
      </c>
    </row>
    <row r="30" spans="1:11" ht="12.75">
      <c r="A30" s="2">
        <v>12496</v>
      </c>
      <c r="B30" s="2">
        <v>4</v>
      </c>
      <c r="C30" s="11">
        <v>38094</v>
      </c>
      <c r="D30" s="1"/>
      <c r="E30" s="2" t="s">
        <v>22</v>
      </c>
      <c r="F30" s="2" t="s">
        <v>13</v>
      </c>
      <c r="G30" s="1"/>
      <c r="H30" s="10" t="s">
        <v>38</v>
      </c>
      <c r="I30" s="2" t="s">
        <v>60</v>
      </c>
      <c r="J30" s="10" t="s">
        <v>14</v>
      </c>
      <c r="K30" s="2" t="str">
        <f t="shared" si="0"/>
        <v>Saturday Night</v>
      </c>
    </row>
    <row r="31" spans="1:11" ht="12.75">
      <c r="A31" s="2">
        <v>12497</v>
      </c>
      <c r="B31" s="2">
        <v>4</v>
      </c>
      <c r="C31" s="11">
        <v>38095</v>
      </c>
      <c r="D31" s="1"/>
      <c r="E31" s="2" t="s">
        <v>29</v>
      </c>
      <c r="F31" s="2" t="s">
        <v>26</v>
      </c>
      <c r="G31" s="1"/>
      <c r="H31" s="10" t="s">
        <v>12</v>
      </c>
      <c r="I31" s="2" t="s">
        <v>61</v>
      </c>
      <c r="J31" s="10" t="s">
        <v>16</v>
      </c>
      <c r="K31" s="2" t="str">
        <f t="shared" si="0"/>
        <v>Sunday Aft.</v>
      </c>
    </row>
    <row r="32" spans="1:11" ht="12.75">
      <c r="A32" s="2">
        <v>12498</v>
      </c>
      <c r="B32" s="2">
        <v>4</v>
      </c>
      <c r="C32" s="11">
        <v>38095</v>
      </c>
      <c r="D32" s="1"/>
      <c r="E32" s="2" t="s">
        <v>23</v>
      </c>
      <c r="F32" s="2" t="s">
        <v>20</v>
      </c>
      <c r="G32" s="1"/>
      <c r="H32" s="10" t="s">
        <v>38</v>
      </c>
      <c r="I32" s="2" t="s">
        <v>61</v>
      </c>
      <c r="J32" s="10" t="s">
        <v>16</v>
      </c>
      <c r="K32" s="2" t="str">
        <f t="shared" si="0"/>
        <v>Sunday Aft.</v>
      </c>
    </row>
    <row r="33" spans="1:11" ht="12.75">
      <c r="A33" s="2">
        <v>12499</v>
      </c>
      <c r="B33" s="2">
        <v>4</v>
      </c>
      <c r="C33" s="11">
        <v>38095</v>
      </c>
      <c r="D33" s="1"/>
      <c r="E33" s="2" t="s">
        <v>21</v>
      </c>
      <c r="F33" s="2" t="s">
        <v>30</v>
      </c>
      <c r="G33" s="1"/>
      <c r="H33" s="10" t="s">
        <v>34</v>
      </c>
      <c r="I33" s="2" t="s">
        <v>61</v>
      </c>
      <c r="J33" s="10" t="s">
        <v>16</v>
      </c>
      <c r="K33" s="2" t="str">
        <f t="shared" si="0"/>
        <v>Sunday Aft.</v>
      </c>
    </row>
    <row r="34" spans="1:11" ht="12.75">
      <c r="A34" s="2">
        <v>12500</v>
      </c>
      <c r="B34" s="2">
        <v>5</v>
      </c>
      <c r="C34" s="11">
        <v>38100</v>
      </c>
      <c r="D34" s="1"/>
      <c r="E34" s="2" t="s">
        <v>13</v>
      </c>
      <c r="F34" s="2" t="s">
        <v>25</v>
      </c>
      <c r="G34" s="1"/>
      <c r="H34" s="10" t="s">
        <v>38</v>
      </c>
      <c r="I34" s="2" t="s">
        <v>59</v>
      </c>
      <c r="J34" s="10" t="s">
        <v>14</v>
      </c>
      <c r="K34" s="2" t="str">
        <f t="shared" si="0"/>
        <v>Friday Night</v>
      </c>
    </row>
    <row r="35" spans="1:11" ht="12.75">
      <c r="A35" s="2">
        <v>12501</v>
      </c>
      <c r="B35" s="2">
        <v>5</v>
      </c>
      <c r="C35" s="11">
        <v>38101</v>
      </c>
      <c r="D35" s="1"/>
      <c r="E35" s="2" t="s">
        <v>19</v>
      </c>
      <c r="F35" s="2" t="s">
        <v>28</v>
      </c>
      <c r="G35" s="1"/>
      <c r="H35" s="10" t="s">
        <v>9</v>
      </c>
      <c r="I35" s="2" t="s">
        <v>60</v>
      </c>
      <c r="J35" s="10" t="s">
        <v>16</v>
      </c>
      <c r="K35" s="2" t="str">
        <f t="shared" si="0"/>
        <v>Saturday Aft.</v>
      </c>
    </row>
    <row r="36" spans="1:11" ht="12.75">
      <c r="A36" s="2">
        <v>12502</v>
      </c>
      <c r="B36" s="2">
        <v>5</v>
      </c>
      <c r="C36" s="11">
        <v>38101</v>
      </c>
      <c r="D36" s="1"/>
      <c r="E36" s="2" t="s">
        <v>17</v>
      </c>
      <c r="F36" s="2" t="s">
        <v>29</v>
      </c>
      <c r="G36" s="1"/>
      <c r="H36" s="10" t="s">
        <v>38</v>
      </c>
      <c r="I36" s="2" t="s">
        <v>60</v>
      </c>
      <c r="J36" s="10" t="s">
        <v>16</v>
      </c>
      <c r="K36" s="2" t="str">
        <f t="shared" si="0"/>
        <v>Saturday Aft.</v>
      </c>
    </row>
    <row r="37" spans="1:11" ht="12.75">
      <c r="A37" s="2">
        <v>12503</v>
      </c>
      <c r="B37" s="2">
        <v>5</v>
      </c>
      <c r="C37" s="11">
        <v>38101</v>
      </c>
      <c r="D37" s="1"/>
      <c r="E37" s="2" t="s">
        <v>27</v>
      </c>
      <c r="F37" s="2" t="s">
        <v>21</v>
      </c>
      <c r="G37" s="1"/>
      <c r="H37" s="10" t="s">
        <v>39</v>
      </c>
      <c r="I37" s="2" t="s">
        <v>60</v>
      </c>
      <c r="J37" s="10" t="s">
        <v>14</v>
      </c>
      <c r="K37" s="2" t="str">
        <f t="shared" si="0"/>
        <v>Saturday Night</v>
      </c>
    </row>
    <row r="38" spans="1:11" ht="12.75">
      <c r="A38" s="2">
        <v>12504</v>
      </c>
      <c r="B38" s="2">
        <v>5</v>
      </c>
      <c r="C38" s="11">
        <v>38101</v>
      </c>
      <c r="D38" s="1"/>
      <c r="E38" s="2" t="s">
        <v>26</v>
      </c>
      <c r="F38" s="2" t="s">
        <v>24</v>
      </c>
      <c r="G38" s="1"/>
      <c r="H38" s="10" t="s">
        <v>46</v>
      </c>
      <c r="I38" s="2" t="s">
        <v>60</v>
      </c>
      <c r="J38" s="10" t="s">
        <v>14</v>
      </c>
      <c r="K38" s="2" t="str">
        <f t="shared" si="0"/>
        <v>Saturday Night</v>
      </c>
    </row>
    <row r="39" spans="1:11" ht="12.75">
      <c r="A39" s="2">
        <v>12505</v>
      </c>
      <c r="B39" s="2">
        <v>5</v>
      </c>
      <c r="C39" s="11">
        <v>38102</v>
      </c>
      <c r="D39" s="1"/>
      <c r="E39" s="2" t="s">
        <v>23</v>
      </c>
      <c r="F39" s="2" t="s">
        <v>18</v>
      </c>
      <c r="G39" s="1"/>
      <c r="H39" s="10" t="s">
        <v>34</v>
      </c>
      <c r="I39" s="2" t="s">
        <v>61</v>
      </c>
      <c r="J39" s="10" t="s">
        <v>16</v>
      </c>
      <c r="K39" s="2" t="str">
        <f t="shared" si="0"/>
        <v>Sunday Aft.</v>
      </c>
    </row>
    <row r="40" spans="1:11" ht="12.75">
      <c r="A40" s="2">
        <v>12506</v>
      </c>
      <c r="B40" s="2">
        <v>5</v>
      </c>
      <c r="C40" s="11">
        <v>38102</v>
      </c>
      <c r="D40" s="1"/>
      <c r="E40" s="2" t="s">
        <v>20</v>
      </c>
      <c r="F40" s="2" t="s">
        <v>22</v>
      </c>
      <c r="G40" s="1"/>
      <c r="H40" s="10" t="s">
        <v>37</v>
      </c>
      <c r="I40" s="2" t="s">
        <v>61</v>
      </c>
      <c r="J40" s="10" t="s">
        <v>16</v>
      </c>
      <c r="K40" s="2" t="str">
        <f t="shared" si="0"/>
        <v>Sunday Aft.</v>
      </c>
    </row>
    <row r="41" spans="1:11" ht="12.75">
      <c r="A41" s="2">
        <v>12507</v>
      </c>
      <c r="B41" s="2">
        <v>5</v>
      </c>
      <c r="C41" s="11">
        <v>38102</v>
      </c>
      <c r="D41" s="1"/>
      <c r="E41" s="2" t="s">
        <v>15</v>
      </c>
      <c r="F41" s="2" t="s">
        <v>30</v>
      </c>
      <c r="G41" s="1"/>
      <c r="H41" s="10" t="s">
        <v>35</v>
      </c>
      <c r="I41" s="2" t="s">
        <v>61</v>
      </c>
      <c r="J41" s="10" t="s">
        <v>16</v>
      </c>
      <c r="K41" s="2" t="str">
        <f t="shared" si="0"/>
        <v>Sunday Aft.</v>
      </c>
    </row>
    <row r="42" spans="1:11" ht="12.75">
      <c r="A42" s="2">
        <v>12508</v>
      </c>
      <c r="B42" s="2">
        <v>6</v>
      </c>
      <c r="C42" s="11">
        <v>38107</v>
      </c>
      <c r="D42" s="1"/>
      <c r="E42" s="2" t="s">
        <v>13</v>
      </c>
      <c r="F42" s="2" t="s">
        <v>21</v>
      </c>
      <c r="G42" s="1"/>
      <c r="H42" s="10" t="s">
        <v>38</v>
      </c>
      <c r="I42" s="2" t="s">
        <v>59</v>
      </c>
      <c r="J42" s="10" t="s">
        <v>14</v>
      </c>
      <c r="K42" s="2" t="str">
        <f t="shared" si="0"/>
        <v>Friday Night</v>
      </c>
    </row>
    <row r="43" spans="1:11" ht="12.75">
      <c r="A43" s="2">
        <v>12509</v>
      </c>
      <c r="B43" s="2">
        <v>6</v>
      </c>
      <c r="C43" s="11">
        <v>38108</v>
      </c>
      <c r="D43" s="1"/>
      <c r="E43" s="2" t="s">
        <v>29</v>
      </c>
      <c r="F43" s="2" t="s">
        <v>30</v>
      </c>
      <c r="G43" s="1"/>
      <c r="H43" s="10" t="s">
        <v>12</v>
      </c>
      <c r="I43" s="2" t="s">
        <v>60</v>
      </c>
      <c r="J43" s="10" t="s">
        <v>16</v>
      </c>
      <c r="K43" s="2" t="str">
        <f t="shared" si="0"/>
        <v>Saturday Aft.</v>
      </c>
    </row>
    <row r="44" spans="1:11" ht="12.75">
      <c r="A44" s="2">
        <v>12510</v>
      </c>
      <c r="B44" s="2">
        <v>6</v>
      </c>
      <c r="C44" s="11">
        <v>38108</v>
      </c>
      <c r="D44" s="1"/>
      <c r="E44" s="2" t="s">
        <v>18</v>
      </c>
      <c r="F44" s="2" t="s">
        <v>26</v>
      </c>
      <c r="G44" s="1"/>
      <c r="H44" s="10" t="s">
        <v>34</v>
      </c>
      <c r="I44" s="2" t="s">
        <v>60</v>
      </c>
      <c r="J44" s="10" t="s">
        <v>16</v>
      </c>
      <c r="K44" s="2" t="str">
        <f t="shared" si="0"/>
        <v>Saturday Aft.</v>
      </c>
    </row>
    <row r="45" spans="1:11" ht="12.75">
      <c r="A45" s="2">
        <v>12511</v>
      </c>
      <c r="B45" s="2">
        <v>6</v>
      </c>
      <c r="C45" s="11">
        <v>38108</v>
      </c>
      <c r="D45" s="1"/>
      <c r="E45" s="2" t="s">
        <v>28</v>
      </c>
      <c r="F45" s="2" t="s">
        <v>20</v>
      </c>
      <c r="G45" s="1"/>
      <c r="H45" s="10" t="s">
        <v>37</v>
      </c>
      <c r="I45" s="2" t="s">
        <v>60</v>
      </c>
      <c r="J45" s="10" t="s">
        <v>14</v>
      </c>
      <c r="K45" s="2" t="str">
        <f t="shared" si="0"/>
        <v>Saturday Night</v>
      </c>
    </row>
    <row r="46" spans="1:11" ht="12.75">
      <c r="A46" s="2">
        <v>12512</v>
      </c>
      <c r="B46" s="2">
        <v>6</v>
      </c>
      <c r="C46" s="11">
        <v>38108</v>
      </c>
      <c r="D46" s="1"/>
      <c r="E46" s="2" t="s">
        <v>17</v>
      </c>
      <c r="F46" s="2" t="s">
        <v>27</v>
      </c>
      <c r="G46" s="1"/>
      <c r="H46" s="10" t="s">
        <v>38</v>
      </c>
      <c r="I46" s="2" t="s">
        <v>60</v>
      </c>
      <c r="J46" s="10" t="s">
        <v>14</v>
      </c>
      <c r="K46" s="2" t="str">
        <f t="shared" si="0"/>
        <v>Saturday Night</v>
      </c>
    </row>
    <row r="47" spans="1:11" ht="12.75">
      <c r="A47" s="2">
        <v>12513</v>
      </c>
      <c r="B47" s="2">
        <v>6</v>
      </c>
      <c r="C47" s="11">
        <v>38109</v>
      </c>
      <c r="D47" s="1"/>
      <c r="E47" s="2" t="s">
        <v>22</v>
      </c>
      <c r="F47" s="2" t="s">
        <v>25</v>
      </c>
      <c r="G47" s="1"/>
      <c r="H47" s="10" t="s">
        <v>10</v>
      </c>
      <c r="I47" s="2" t="s">
        <v>61</v>
      </c>
      <c r="J47" s="10" t="s">
        <v>16</v>
      </c>
      <c r="K47" s="2" t="str">
        <f t="shared" si="0"/>
        <v>Sunday Aft.</v>
      </c>
    </row>
    <row r="48" spans="1:11" ht="12.75">
      <c r="A48" s="2">
        <v>12514</v>
      </c>
      <c r="B48" s="2">
        <v>6</v>
      </c>
      <c r="C48" s="11">
        <v>38109</v>
      </c>
      <c r="D48" s="1"/>
      <c r="E48" s="2" t="s">
        <v>24</v>
      </c>
      <c r="F48" s="2" t="s">
        <v>19</v>
      </c>
      <c r="G48" s="1"/>
      <c r="H48" s="10" t="s">
        <v>34</v>
      </c>
      <c r="I48" s="2" t="s">
        <v>61</v>
      </c>
      <c r="J48" s="10" t="s">
        <v>16</v>
      </c>
      <c r="K48" s="2" t="str">
        <f t="shared" si="0"/>
        <v>Sunday Aft.</v>
      </c>
    </row>
    <row r="49" spans="1:11" ht="12.75">
      <c r="A49" s="2">
        <v>12515</v>
      </c>
      <c r="B49" s="2">
        <v>6</v>
      </c>
      <c r="C49" s="11">
        <v>38109</v>
      </c>
      <c r="D49" s="1"/>
      <c r="E49" s="2" t="s">
        <v>15</v>
      </c>
      <c r="F49" s="2" t="s">
        <v>23</v>
      </c>
      <c r="G49" s="1"/>
      <c r="H49" s="10" t="s">
        <v>35</v>
      </c>
      <c r="I49" s="2" t="s">
        <v>61</v>
      </c>
      <c r="J49" s="10" t="s">
        <v>16</v>
      </c>
      <c r="K49" s="2" t="str">
        <f t="shared" si="0"/>
        <v>Sunday Aft.</v>
      </c>
    </row>
    <row r="50" spans="1:11" ht="12.75">
      <c r="A50" s="2">
        <v>12516</v>
      </c>
      <c r="B50" s="2">
        <v>7</v>
      </c>
      <c r="C50" s="11">
        <v>38114</v>
      </c>
      <c r="D50" s="1"/>
      <c r="E50" s="2" t="s">
        <v>30</v>
      </c>
      <c r="F50" s="2" t="s">
        <v>18</v>
      </c>
      <c r="G50" s="1"/>
      <c r="H50" s="10" t="s">
        <v>38</v>
      </c>
      <c r="I50" s="2" t="s">
        <v>59</v>
      </c>
      <c r="J50" s="10" t="s">
        <v>14</v>
      </c>
      <c r="K50" s="2" t="str">
        <f t="shared" si="0"/>
        <v>Friday Night</v>
      </c>
    </row>
    <row r="51" spans="1:11" ht="12.75">
      <c r="A51" s="2">
        <v>12517</v>
      </c>
      <c r="B51" s="2">
        <v>7</v>
      </c>
      <c r="C51" s="11">
        <v>38115</v>
      </c>
      <c r="D51" s="1"/>
      <c r="E51" s="2" t="s">
        <v>19</v>
      </c>
      <c r="F51" s="2" t="s">
        <v>23</v>
      </c>
      <c r="G51" s="1"/>
      <c r="H51" s="10" t="s">
        <v>34</v>
      </c>
      <c r="I51" s="2" t="s">
        <v>60</v>
      </c>
      <c r="J51" s="10" t="s">
        <v>16</v>
      </c>
      <c r="K51" s="2" t="str">
        <f t="shared" si="0"/>
        <v>Saturday Aft.</v>
      </c>
    </row>
    <row r="52" spans="1:11" ht="12.75">
      <c r="A52" s="2">
        <v>12518</v>
      </c>
      <c r="B52" s="2">
        <v>7</v>
      </c>
      <c r="C52" s="11">
        <v>38115</v>
      </c>
      <c r="D52" s="1"/>
      <c r="E52" s="2" t="s">
        <v>20</v>
      </c>
      <c r="F52" s="2" t="s">
        <v>17</v>
      </c>
      <c r="G52" s="1"/>
      <c r="H52" s="10" t="s">
        <v>37</v>
      </c>
      <c r="I52" s="2" t="s">
        <v>60</v>
      </c>
      <c r="J52" s="10" t="s">
        <v>16</v>
      </c>
      <c r="K52" s="2" t="str">
        <f t="shared" si="0"/>
        <v>Saturday Aft.</v>
      </c>
    </row>
    <row r="53" spans="1:11" ht="12.75">
      <c r="A53" s="2">
        <v>12519</v>
      </c>
      <c r="B53" s="2">
        <v>7</v>
      </c>
      <c r="C53" s="11">
        <v>38115</v>
      </c>
      <c r="D53" s="1"/>
      <c r="E53" s="2" t="s">
        <v>29</v>
      </c>
      <c r="F53" s="2" t="s">
        <v>27</v>
      </c>
      <c r="G53" s="1"/>
      <c r="H53" s="10" t="s">
        <v>38</v>
      </c>
      <c r="I53" s="2" t="s">
        <v>60</v>
      </c>
      <c r="J53" s="10" t="s">
        <v>14</v>
      </c>
      <c r="K53" s="2" t="str">
        <f t="shared" si="0"/>
        <v>Saturday Night</v>
      </c>
    </row>
    <row r="54" spans="1:11" ht="12.75">
      <c r="A54" s="2">
        <v>12520</v>
      </c>
      <c r="B54" s="2">
        <v>7</v>
      </c>
      <c r="C54" s="11">
        <v>38115</v>
      </c>
      <c r="D54" s="1"/>
      <c r="E54" s="2" t="s">
        <v>15</v>
      </c>
      <c r="F54" s="2" t="s">
        <v>25</v>
      </c>
      <c r="G54" s="1"/>
      <c r="H54" s="10" t="s">
        <v>35</v>
      </c>
      <c r="I54" s="2" t="s">
        <v>60</v>
      </c>
      <c r="J54" s="10" t="s">
        <v>14</v>
      </c>
      <c r="K54" s="2" t="str">
        <f t="shared" si="0"/>
        <v>Saturday Night</v>
      </c>
    </row>
    <row r="55" spans="1:11" ht="12.75">
      <c r="A55" s="2">
        <v>12521</v>
      </c>
      <c r="B55" s="2">
        <v>7</v>
      </c>
      <c r="C55" s="11">
        <v>38116</v>
      </c>
      <c r="D55" s="1"/>
      <c r="E55" s="2" t="s">
        <v>26</v>
      </c>
      <c r="F55" s="2" t="s">
        <v>13</v>
      </c>
      <c r="G55" s="1"/>
      <c r="H55" s="10" t="s">
        <v>36</v>
      </c>
      <c r="I55" s="2" t="s">
        <v>61</v>
      </c>
      <c r="J55" s="10" t="s">
        <v>16</v>
      </c>
      <c r="K55" s="2" t="str">
        <f t="shared" si="0"/>
        <v>Sunday Aft.</v>
      </c>
    </row>
    <row r="56" spans="1:11" ht="12.75">
      <c r="A56" s="2">
        <v>12522</v>
      </c>
      <c r="B56" s="2">
        <v>7</v>
      </c>
      <c r="C56" s="11">
        <v>38116</v>
      </c>
      <c r="D56" s="1"/>
      <c r="E56" s="2" t="s">
        <v>24</v>
      </c>
      <c r="F56" s="2" t="s">
        <v>28</v>
      </c>
      <c r="G56" s="1"/>
      <c r="H56" s="10" t="s">
        <v>34</v>
      </c>
      <c r="I56" s="2" t="s">
        <v>61</v>
      </c>
      <c r="J56" s="10" t="s">
        <v>16</v>
      </c>
      <c r="K56" s="2" t="str">
        <f t="shared" si="0"/>
        <v>Sunday Aft.</v>
      </c>
    </row>
    <row r="57" spans="1:11" ht="12.75">
      <c r="A57" s="2">
        <v>12523</v>
      </c>
      <c r="B57" s="2">
        <v>7</v>
      </c>
      <c r="C57" s="11">
        <v>38116</v>
      </c>
      <c r="D57" s="1"/>
      <c r="E57" s="2" t="s">
        <v>21</v>
      </c>
      <c r="F57" s="2" t="s">
        <v>22</v>
      </c>
      <c r="G57" s="1"/>
      <c r="H57" s="10" t="s">
        <v>38</v>
      </c>
      <c r="I57" s="2" t="s">
        <v>61</v>
      </c>
      <c r="J57" s="10" t="s">
        <v>14</v>
      </c>
      <c r="K57" s="2" t="str">
        <f t="shared" si="0"/>
        <v>Sunday Night</v>
      </c>
    </row>
    <row r="58" spans="1:11" ht="12.75">
      <c r="A58" s="2">
        <v>12524</v>
      </c>
      <c r="B58" s="2">
        <v>8</v>
      </c>
      <c r="C58" s="11">
        <v>38121</v>
      </c>
      <c r="D58" s="1"/>
      <c r="E58" s="2" t="s">
        <v>25</v>
      </c>
      <c r="F58" s="2" t="s">
        <v>18</v>
      </c>
      <c r="G58" s="1"/>
      <c r="H58" s="10" t="s">
        <v>35</v>
      </c>
      <c r="I58" s="2" t="s">
        <v>59</v>
      </c>
      <c r="J58" s="10" t="s">
        <v>14</v>
      </c>
      <c r="K58" s="2" t="str">
        <f t="shared" si="0"/>
        <v>Friday Night</v>
      </c>
    </row>
    <row r="59" spans="1:11" ht="12.75">
      <c r="A59" s="2">
        <v>12525</v>
      </c>
      <c r="B59" s="2">
        <v>8</v>
      </c>
      <c r="C59" s="11">
        <v>38122</v>
      </c>
      <c r="D59" s="1"/>
      <c r="E59" s="2" t="s">
        <v>13</v>
      </c>
      <c r="F59" s="2" t="s">
        <v>30</v>
      </c>
      <c r="G59" s="1"/>
      <c r="H59" s="10" t="s">
        <v>34</v>
      </c>
      <c r="I59" s="2" t="s">
        <v>60</v>
      </c>
      <c r="J59" s="10" t="s">
        <v>16</v>
      </c>
      <c r="K59" s="2" t="str">
        <f t="shared" si="0"/>
        <v>Saturday Aft.</v>
      </c>
    </row>
    <row r="60" spans="1:11" ht="12.75">
      <c r="A60" s="2">
        <v>12526</v>
      </c>
      <c r="B60" s="2">
        <v>8</v>
      </c>
      <c r="C60" s="11">
        <v>38122</v>
      </c>
      <c r="D60" s="1"/>
      <c r="E60" s="2" t="s">
        <v>28</v>
      </c>
      <c r="F60" s="2" t="s">
        <v>26</v>
      </c>
      <c r="G60" s="1"/>
      <c r="H60" s="10" t="s">
        <v>37</v>
      </c>
      <c r="I60" s="2" t="s">
        <v>60</v>
      </c>
      <c r="J60" s="10" t="s">
        <v>16</v>
      </c>
      <c r="K60" s="2" t="str">
        <f t="shared" si="0"/>
        <v>Saturday Aft.</v>
      </c>
    </row>
    <row r="61" spans="1:11" ht="12.75">
      <c r="A61" s="2">
        <v>12527</v>
      </c>
      <c r="B61" s="2">
        <v>8</v>
      </c>
      <c r="C61" s="11">
        <v>38122</v>
      </c>
      <c r="D61" s="1"/>
      <c r="E61" s="2" t="s">
        <v>27</v>
      </c>
      <c r="F61" s="2" t="s">
        <v>19</v>
      </c>
      <c r="G61" s="1"/>
      <c r="H61" s="10" t="s">
        <v>39</v>
      </c>
      <c r="I61" s="2" t="s">
        <v>60</v>
      </c>
      <c r="J61" s="10" t="s">
        <v>14</v>
      </c>
      <c r="K61" s="2" t="str">
        <f t="shared" si="0"/>
        <v>Saturday Night</v>
      </c>
    </row>
    <row r="62" spans="1:11" ht="12.75">
      <c r="A62" s="2">
        <v>12528</v>
      </c>
      <c r="B62" s="2">
        <v>8</v>
      </c>
      <c r="C62" s="11">
        <v>38122</v>
      </c>
      <c r="D62" s="1"/>
      <c r="E62" s="2" t="s">
        <v>17</v>
      </c>
      <c r="F62" s="2" t="s">
        <v>23</v>
      </c>
      <c r="G62" s="1"/>
      <c r="H62" s="10" t="s">
        <v>38</v>
      </c>
      <c r="I62" s="2" t="s">
        <v>60</v>
      </c>
      <c r="J62" s="10" t="s">
        <v>14</v>
      </c>
      <c r="K62" s="2" t="str">
        <f t="shared" si="0"/>
        <v>Saturday Night</v>
      </c>
    </row>
    <row r="63" spans="1:11" ht="12.75">
      <c r="A63" s="2">
        <v>12529</v>
      </c>
      <c r="B63" s="2">
        <v>8</v>
      </c>
      <c r="C63" s="11">
        <v>38123</v>
      </c>
      <c r="D63" s="1"/>
      <c r="E63" s="2" t="s">
        <v>21</v>
      </c>
      <c r="F63" s="2" t="s">
        <v>20</v>
      </c>
      <c r="G63" s="1"/>
      <c r="H63" s="10" t="s">
        <v>11</v>
      </c>
      <c r="I63" s="2" t="s">
        <v>61</v>
      </c>
      <c r="J63" s="10" t="s">
        <v>16</v>
      </c>
      <c r="K63" s="2" t="str">
        <f t="shared" si="0"/>
        <v>Sunday Aft.</v>
      </c>
    </row>
    <row r="64" spans="1:11" ht="12.75">
      <c r="A64" s="2">
        <v>12530</v>
      </c>
      <c r="B64" s="2">
        <v>8</v>
      </c>
      <c r="C64" s="11">
        <v>38123</v>
      </c>
      <c r="D64" s="1"/>
      <c r="E64" s="2" t="s">
        <v>22</v>
      </c>
      <c r="F64" s="2" t="s">
        <v>24</v>
      </c>
      <c r="G64" s="1"/>
      <c r="H64" s="10" t="s">
        <v>10</v>
      </c>
      <c r="I64" s="2" t="s">
        <v>61</v>
      </c>
      <c r="J64" s="10" t="s">
        <v>16</v>
      </c>
      <c r="K64" s="2" t="str">
        <f t="shared" si="0"/>
        <v>Sunday Aft.</v>
      </c>
    </row>
    <row r="65" spans="1:11" ht="12.75">
      <c r="A65" s="2">
        <v>12531</v>
      </c>
      <c r="B65" s="2">
        <v>8</v>
      </c>
      <c r="C65" s="11">
        <v>38123</v>
      </c>
      <c r="D65" s="1"/>
      <c r="E65" s="2" t="s">
        <v>29</v>
      </c>
      <c r="F65" s="2" t="s">
        <v>15</v>
      </c>
      <c r="G65" s="1"/>
      <c r="H65" s="10" t="s">
        <v>38</v>
      </c>
      <c r="I65" s="2" t="s">
        <v>61</v>
      </c>
      <c r="J65" s="10" t="s">
        <v>16</v>
      </c>
      <c r="K65" s="2" t="str">
        <f t="shared" si="0"/>
        <v>Sunday Aft.</v>
      </c>
    </row>
    <row r="66" spans="1:11" ht="12.75">
      <c r="A66" s="2">
        <v>12532</v>
      </c>
      <c r="B66" s="2">
        <v>9</v>
      </c>
      <c r="C66" s="11">
        <v>38128</v>
      </c>
      <c r="D66" s="1"/>
      <c r="E66" s="2" t="s">
        <v>23</v>
      </c>
      <c r="F66" s="2" t="s">
        <v>25</v>
      </c>
      <c r="G66" s="1"/>
      <c r="H66" s="10" t="s">
        <v>38</v>
      </c>
      <c r="I66" s="2" t="s">
        <v>59</v>
      </c>
      <c r="J66" s="10" t="s">
        <v>14</v>
      </c>
      <c r="K66" s="2" t="str">
        <f t="shared" si="0"/>
        <v>Friday Night</v>
      </c>
    </row>
    <row r="67" spans="1:11" ht="12.75">
      <c r="A67" s="2">
        <v>12533</v>
      </c>
      <c r="B67" s="2">
        <v>9</v>
      </c>
      <c r="C67" s="11">
        <v>38129</v>
      </c>
      <c r="D67" s="1"/>
      <c r="E67" s="2" t="s">
        <v>20</v>
      </c>
      <c r="F67" s="2" t="s">
        <v>27</v>
      </c>
      <c r="G67" s="1"/>
      <c r="H67" s="10" t="s">
        <v>37</v>
      </c>
      <c r="I67" s="2" t="s">
        <v>60</v>
      </c>
      <c r="J67" s="10" t="s">
        <v>16</v>
      </c>
      <c r="K67" s="2" t="str">
        <f aca="true" t="shared" si="1" ref="K67:K130">I67&amp;IF(J67="Night"," Night"," Aft.")</f>
        <v>Saturday Aft.</v>
      </c>
    </row>
    <row r="68" spans="1:11" ht="12.75">
      <c r="A68" s="2">
        <v>12534</v>
      </c>
      <c r="B68" s="2">
        <v>9</v>
      </c>
      <c r="C68" s="11">
        <v>38129</v>
      </c>
      <c r="D68" s="1"/>
      <c r="E68" s="2" t="s">
        <v>24</v>
      </c>
      <c r="F68" s="2" t="s">
        <v>29</v>
      </c>
      <c r="G68" s="1"/>
      <c r="H68" s="10" t="s">
        <v>34</v>
      </c>
      <c r="I68" s="2" t="s">
        <v>60</v>
      </c>
      <c r="J68" s="10" t="s">
        <v>16</v>
      </c>
      <c r="K68" s="2" t="str">
        <f t="shared" si="1"/>
        <v>Saturday Aft.</v>
      </c>
    </row>
    <row r="69" spans="1:11" ht="12.75">
      <c r="A69" s="2">
        <v>12535</v>
      </c>
      <c r="B69" s="2">
        <v>9</v>
      </c>
      <c r="C69" s="11">
        <v>38129</v>
      </c>
      <c r="D69" s="1"/>
      <c r="E69" s="2" t="s">
        <v>22</v>
      </c>
      <c r="F69" s="2" t="s">
        <v>18</v>
      </c>
      <c r="G69" s="1"/>
      <c r="H69" s="10" t="s">
        <v>38</v>
      </c>
      <c r="I69" s="2" t="s">
        <v>60</v>
      </c>
      <c r="J69" s="10" t="s">
        <v>14</v>
      </c>
      <c r="K69" s="2" t="str">
        <f t="shared" si="1"/>
        <v>Saturday Night</v>
      </c>
    </row>
    <row r="70" spans="1:11" ht="12.75">
      <c r="A70" s="2">
        <v>12536</v>
      </c>
      <c r="B70" s="2">
        <v>9</v>
      </c>
      <c r="C70" s="11">
        <v>38129</v>
      </c>
      <c r="D70" s="1"/>
      <c r="E70" s="2" t="s">
        <v>15</v>
      </c>
      <c r="F70" s="2" t="s">
        <v>13</v>
      </c>
      <c r="G70" s="1"/>
      <c r="H70" s="10" t="s">
        <v>35</v>
      </c>
      <c r="I70" s="2" t="s">
        <v>60</v>
      </c>
      <c r="J70" s="10" t="s">
        <v>14</v>
      </c>
      <c r="K70" s="2" t="str">
        <f t="shared" si="1"/>
        <v>Saturday Night</v>
      </c>
    </row>
    <row r="71" spans="1:11" ht="12.75">
      <c r="A71" s="2">
        <v>12537</v>
      </c>
      <c r="B71" s="2">
        <v>9</v>
      </c>
      <c r="C71" s="11">
        <v>38130</v>
      </c>
      <c r="D71" s="1"/>
      <c r="E71" s="2" t="s">
        <v>26</v>
      </c>
      <c r="F71" s="2" t="s">
        <v>21</v>
      </c>
      <c r="G71" s="1"/>
      <c r="H71" s="10" t="s">
        <v>36</v>
      </c>
      <c r="I71" s="2" t="s">
        <v>61</v>
      </c>
      <c r="J71" s="10" t="s">
        <v>16</v>
      </c>
      <c r="K71" s="2" t="str">
        <f t="shared" si="1"/>
        <v>Sunday Aft.</v>
      </c>
    </row>
    <row r="72" spans="1:11" ht="12.75">
      <c r="A72" s="2">
        <v>12538</v>
      </c>
      <c r="B72" s="2">
        <v>9</v>
      </c>
      <c r="C72" s="11">
        <v>38130</v>
      </c>
      <c r="D72" s="1"/>
      <c r="E72" s="2" t="s">
        <v>19</v>
      </c>
      <c r="F72" s="2" t="s">
        <v>30</v>
      </c>
      <c r="G72" s="1"/>
      <c r="H72" s="10" t="s">
        <v>9</v>
      </c>
      <c r="I72" s="2" t="s">
        <v>61</v>
      </c>
      <c r="J72" s="10" t="s">
        <v>16</v>
      </c>
      <c r="K72" s="2" t="str">
        <f t="shared" si="1"/>
        <v>Sunday Aft.</v>
      </c>
    </row>
    <row r="73" spans="1:11" ht="12.75">
      <c r="A73" s="2">
        <v>12539</v>
      </c>
      <c r="B73" s="2">
        <v>9</v>
      </c>
      <c r="C73" s="11">
        <v>38130</v>
      </c>
      <c r="D73" s="1"/>
      <c r="E73" s="2" t="s">
        <v>17</v>
      </c>
      <c r="F73" s="2" t="s">
        <v>28</v>
      </c>
      <c r="G73" s="1"/>
      <c r="H73" s="10" t="s">
        <v>38</v>
      </c>
      <c r="I73" s="2" t="s">
        <v>61</v>
      </c>
      <c r="J73" s="10" t="s">
        <v>16</v>
      </c>
      <c r="K73" s="2" t="str">
        <f t="shared" si="1"/>
        <v>Sunday Aft.</v>
      </c>
    </row>
    <row r="74" spans="1:11" ht="12.75">
      <c r="A74" s="2">
        <v>12540</v>
      </c>
      <c r="B74" s="2">
        <v>10</v>
      </c>
      <c r="C74" s="11">
        <v>38135</v>
      </c>
      <c r="D74" s="1"/>
      <c r="E74" s="2" t="s">
        <v>18</v>
      </c>
      <c r="F74" s="2" t="s">
        <v>20</v>
      </c>
      <c r="G74" s="1"/>
      <c r="H74" s="10" t="s">
        <v>38</v>
      </c>
      <c r="I74" s="2" t="s">
        <v>59</v>
      </c>
      <c r="J74" s="10" t="s">
        <v>14</v>
      </c>
      <c r="K74" s="2" t="str">
        <f t="shared" si="1"/>
        <v>Friday Night</v>
      </c>
    </row>
    <row r="75" spans="1:11" ht="12.75">
      <c r="A75" s="2">
        <v>12541</v>
      </c>
      <c r="B75" s="2">
        <v>10</v>
      </c>
      <c r="C75" s="11">
        <v>38136</v>
      </c>
      <c r="D75" s="1"/>
      <c r="E75" s="2" t="s">
        <v>21</v>
      </c>
      <c r="F75" s="2" t="s">
        <v>25</v>
      </c>
      <c r="G75" s="1"/>
      <c r="H75" s="10" t="s">
        <v>34</v>
      </c>
      <c r="I75" s="2" t="s">
        <v>60</v>
      </c>
      <c r="J75" s="10" t="s">
        <v>16</v>
      </c>
      <c r="K75" s="2" t="str">
        <f t="shared" si="1"/>
        <v>Saturday Aft.</v>
      </c>
    </row>
    <row r="76" spans="1:11" ht="12.75">
      <c r="A76" s="2">
        <v>12542</v>
      </c>
      <c r="B76" s="2">
        <v>10</v>
      </c>
      <c r="C76" s="11">
        <v>38136</v>
      </c>
      <c r="D76" s="1"/>
      <c r="E76" s="2" t="s">
        <v>28</v>
      </c>
      <c r="F76" s="2" t="s">
        <v>13</v>
      </c>
      <c r="G76" s="1"/>
      <c r="H76" s="10" t="s">
        <v>37</v>
      </c>
      <c r="I76" s="2" t="s">
        <v>60</v>
      </c>
      <c r="J76" s="10" t="s">
        <v>16</v>
      </c>
      <c r="K76" s="2" t="str">
        <f t="shared" si="1"/>
        <v>Saturday Aft.</v>
      </c>
    </row>
    <row r="77" spans="1:11" ht="12.75">
      <c r="A77" s="2">
        <v>12543</v>
      </c>
      <c r="B77" s="2">
        <v>10</v>
      </c>
      <c r="C77" s="11">
        <v>38136</v>
      </c>
      <c r="D77" s="1"/>
      <c r="E77" s="2" t="s">
        <v>29</v>
      </c>
      <c r="F77" s="2" t="s">
        <v>23</v>
      </c>
      <c r="G77" s="1"/>
      <c r="H77" s="10" t="s">
        <v>38</v>
      </c>
      <c r="I77" s="2" t="s">
        <v>60</v>
      </c>
      <c r="J77" s="10" t="s">
        <v>14</v>
      </c>
      <c r="K77" s="2" t="str">
        <f t="shared" si="1"/>
        <v>Saturday Night</v>
      </c>
    </row>
    <row r="78" spans="1:11" ht="12.75">
      <c r="A78" s="2">
        <v>12544</v>
      </c>
      <c r="B78" s="2">
        <v>10</v>
      </c>
      <c r="C78" s="11">
        <v>38136</v>
      </c>
      <c r="D78" s="1"/>
      <c r="E78" s="2" t="s">
        <v>30</v>
      </c>
      <c r="F78" s="2" t="s">
        <v>26</v>
      </c>
      <c r="G78" s="1"/>
      <c r="H78" s="10" t="s">
        <v>36</v>
      </c>
      <c r="I78" s="2" t="s">
        <v>60</v>
      </c>
      <c r="J78" s="10" t="s">
        <v>14</v>
      </c>
      <c r="K78" s="2" t="str">
        <f t="shared" si="1"/>
        <v>Saturday Night</v>
      </c>
    </row>
    <row r="79" spans="1:11" ht="12.75">
      <c r="A79" s="2">
        <v>12545</v>
      </c>
      <c r="B79" s="2">
        <v>10</v>
      </c>
      <c r="C79" s="11">
        <v>38137</v>
      </c>
      <c r="D79" s="1"/>
      <c r="E79" s="2" t="s">
        <v>24</v>
      </c>
      <c r="F79" s="2" t="s">
        <v>27</v>
      </c>
      <c r="G79" s="1"/>
      <c r="H79" s="10" t="s">
        <v>39</v>
      </c>
      <c r="I79" s="2" t="s">
        <v>61</v>
      </c>
      <c r="J79" s="10" t="s">
        <v>16</v>
      </c>
      <c r="K79" s="2" t="str">
        <f t="shared" si="1"/>
        <v>Sunday Aft.</v>
      </c>
    </row>
    <row r="80" spans="1:11" ht="12.75">
      <c r="A80" s="2">
        <v>12546</v>
      </c>
      <c r="B80" s="2">
        <v>10</v>
      </c>
      <c r="C80" s="11">
        <v>38137</v>
      </c>
      <c r="D80" s="1"/>
      <c r="E80" s="2" t="s">
        <v>19</v>
      </c>
      <c r="F80" s="2" t="s">
        <v>17</v>
      </c>
      <c r="G80" s="1"/>
      <c r="H80" s="10" t="s">
        <v>9</v>
      </c>
      <c r="I80" s="2" t="s">
        <v>61</v>
      </c>
      <c r="J80" s="10" t="s">
        <v>16</v>
      </c>
      <c r="K80" s="2" t="str">
        <f t="shared" si="1"/>
        <v>Sunday Aft.</v>
      </c>
    </row>
    <row r="81" spans="1:11" ht="12.75">
      <c r="A81" s="2">
        <v>12547</v>
      </c>
      <c r="B81" s="2">
        <v>10</v>
      </c>
      <c r="C81" s="11">
        <v>38137</v>
      </c>
      <c r="D81" s="1"/>
      <c r="E81" s="2" t="s">
        <v>15</v>
      </c>
      <c r="F81" s="2" t="s">
        <v>22</v>
      </c>
      <c r="G81" s="1"/>
      <c r="H81" s="10" t="s">
        <v>35</v>
      </c>
      <c r="I81" s="2" t="s">
        <v>61</v>
      </c>
      <c r="J81" s="10" t="s">
        <v>16</v>
      </c>
      <c r="K81" s="2" t="str">
        <f t="shared" si="1"/>
        <v>Sunday Aft.</v>
      </c>
    </row>
    <row r="82" spans="1:11" ht="12.75">
      <c r="A82" s="2">
        <v>12548</v>
      </c>
      <c r="B82" s="2">
        <v>11</v>
      </c>
      <c r="C82" s="11">
        <v>38142</v>
      </c>
      <c r="D82" s="1"/>
      <c r="E82" s="2" t="s">
        <v>23</v>
      </c>
      <c r="F82" s="2" t="s">
        <v>28</v>
      </c>
      <c r="G82" s="1"/>
      <c r="H82" s="10" t="s">
        <v>38</v>
      </c>
      <c r="I82" s="2" t="s">
        <v>59</v>
      </c>
      <c r="J82" s="10" t="s">
        <v>14</v>
      </c>
      <c r="K82" s="2" t="str">
        <f t="shared" si="1"/>
        <v>Friday Night</v>
      </c>
    </row>
    <row r="83" spans="1:11" ht="12.75">
      <c r="A83" s="2">
        <v>12549</v>
      </c>
      <c r="B83" s="2">
        <v>11</v>
      </c>
      <c r="C83" s="11">
        <v>38143</v>
      </c>
      <c r="D83" s="1"/>
      <c r="E83" s="2" t="s">
        <v>25</v>
      </c>
      <c r="F83" s="2" t="s">
        <v>19</v>
      </c>
      <c r="G83" s="1"/>
      <c r="H83" s="10" t="s">
        <v>35</v>
      </c>
      <c r="I83" s="2" t="s">
        <v>60</v>
      </c>
      <c r="J83" s="10" t="s">
        <v>16</v>
      </c>
      <c r="K83" s="2" t="str">
        <f t="shared" si="1"/>
        <v>Saturday Aft.</v>
      </c>
    </row>
    <row r="84" spans="1:11" ht="12.75">
      <c r="A84" s="2">
        <v>12550</v>
      </c>
      <c r="B84" s="2">
        <v>11</v>
      </c>
      <c r="C84" s="11">
        <v>38143</v>
      </c>
      <c r="D84" s="1"/>
      <c r="E84" s="2" t="s">
        <v>21</v>
      </c>
      <c r="F84" s="2" t="s">
        <v>18</v>
      </c>
      <c r="G84" s="1"/>
      <c r="H84" s="10" t="s">
        <v>34</v>
      </c>
      <c r="I84" s="2" t="s">
        <v>60</v>
      </c>
      <c r="J84" s="10" t="s">
        <v>16</v>
      </c>
      <c r="K84" s="2" t="str">
        <f t="shared" si="1"/>
        <v>Saturday Aft.</v>
      </c>
    </row>
    <row r="85" spans="1:11" ht="12.75">
      <c r="A85" s="2">
        <v>12551</v>
      </c>
      <c r="B85" s="2">
        <v>11</v>
      </c>
      <c r="C85" s="11">
        <v>38143</v>
      </c>
      <c r="D85" s="1"/>
      <c r="E85" s="2" t="s">
        <v>27</v>
      </c>
      <c r="F85" s="2" t="s">
        <v>15</v>
      </c>
      <c r="G85" s="1"/>
      <c r="H85" s="10" t="s">
        <v>39</v>
      </c>
      <c r="I85" s="2" t="s">
        <v>60</v>
      </c>
      <c r="J85" s="10" t="s">
        <v>14</v>
      </c>
      <c r="K85" s="2" t="str">
        <f t="shared" si="1"/>
        <v>Saturday Night</v>
      </c>
    </row>
    <row r="86" spans="1:11" ht="12.75">
      <c r="A86" s="2">
        <v>12552</v>
      </c>
      <c r="B86" s="2">
        <v>11</v>
      </c>
      <c r="C86" s="11">
        <v>38143</v>
      </c>
      <c r="D86" s="1"/>
      <c r="E86" s="2" t="s">
        <v>29</v>
      </c>
      <c r="F86" s="2" t="s">
        <v>13</v>
      </c>
      <c r="G86" s="1"/>
      <c r="H86" s="10" t="s">
        <v>38</v>
      </c>
      <c r="I86" s="2" t="s">
        <v>60</v>
      </c>
      <c r="J86" s="10" t="s">
        <v>14</v>
      </c>
      <c r="K86" s="2" t="str">
        <f t="shared" si="1"/>
        <v>Saturday Night</v>
      </c>
    </row>
    <row r="87" spans="1:11" ht="12.75">
      <c r="A87" s="2">
        <v>12553</v>
      </c>
      <c r="B87" s="2">
        <v>11</v>
      </c>
      <c r="C87" s="11">
        <v>38144</v>
      </c>
      <c r="D87" s="1"/>
      <c r="E87" s="2" t="s">
        <v>26</v>
      </c>
      <c r="F87" s="2" t="s">
        <v>17</v>
      </c>
      <c r="G87" s="1"/>
      <c r="H87" s="10" t="s">
        <v>36</v>
      </c>
      <c r="I87" s="2" t="s">
        <v>61</v>
      </c>
      <c r="J87" s="10" t="s">
        <v>16</v>
      </c>
      <c r="K87" s="2" t="str">
        <f t="shared" si="1"/>
        <v>Sunday Aft.</v>
      </c>
    </row>
    <row r="88" spans="1:11" ht="12.75">
      <c r="A88" s="2">
        <v>12554</v>
      </c>
      <c r="B88" s="2">
        <v>11</v>
      </c>
      <c r="C88" s="11">
        <v>38144</v>
      </c>
      <c r="D88" s="1"/>
      <c r="E88" s="2" t="s">
        <v>30</v>
      </c>
      <c r="F88" s="2" t="s">
        <v>22</v>
      </c>
      <c r="G88" s="1"/>
      <c r="H88" s="10" t="s">
        <v>38</v>
      </c>
      <c r="I88" s="2" t="s">
        <v>61</v>
      </c>
      <c r="J88" s="10" t="s">
        <v>16</v>
      </c>
      <c r="K88" s="2" t="str">
        <f t="shared" si="1"/>
        <v>Sunday Aft.</v>
      </c>
    </row>
    <row r="89" spans="1:11" ht="12.75">
      <c r="A89" s="2">
        <v>12555</v>
      </c>
      <c r="B89" s="2">
        <v>11</v>
      </c>
      <c r="C89" s="11">
        <v>38144</v>
      </c>
      <c r="D89" s="1"/>
      <c r="E89" s="2" t="s">
        <v>20</v>
      </c>
      <c r="F89" s="2" t="s">
        <v>24</v>
      </c>
      <c r="G89" s="1"/>
      <c r="H89" s="10" t="s">
        <v>37</v>
      </c>
      <c r="I89" s="2" t="s">
        <v>61</v>
      </c>
      <c r="J89" s="10" t="s">
        <v>16</v>
      </c>
      <c r="K89" s="2" t="str">
        <f t="shared" si="1"/>
        <v>Sunday Aft.</v>
      </c>
    </row>
    <row r="90" spans="1:11" ht="12.75">
      <c r="A90" s="2">
        <v>12556</v>
      </c>
      <c r="B90" s="2">
        <v>12</v>
      </c>
      <c r="C90" s="11">
        <v>38149</v>
      </c>
      <c r="D90" s="1"/>
      <c r="E90" s="2" t="s">
        <v>19</v>
      </c>
      <c r="F90" s="2" t="s">
        <v>21</v>
      </c>
      <c r="G90" s="1"/>
      <c r="H90" s="10" t="s">
        <v>38</v>
      </c>
      <c r="I90" s="2" t="s">
        <v>59</v>
      </c>
      <c r="J90" s="10" t="s">
        <v>14</v>
      </c>
      <c r="K90" s="2" t="str">
        <f t="shared" si="1"/>
        <v>Friday Night</v>
      </c>
    </row>
    <row r="91" spans="1:11" ht="12.75">
      <c r="A91" s="2">
        <v>12557</v>
      </c>
      <c r="B91" s="2">
        <v>12</v>
      </c>
      <c r="C91" s="11">
        <v>38150</v>
      </c>
      <c r="D91" s="1"/>
      <c r="E91" s="2" t="s">
        <v>30</v>
      </c>
      <c r="F91" s="2" t="s">
        <v>17</v>
      </c>
      <c r="G91" s="1"/>
      <c r="H91" s="10" t="s">
        <v>34</v>
      </c>
      <c r="I91" s="2" t="s">
        <v>60</v>
      </c>
      <c r="J91" s="10" t="s">
        <v>16</v>
      </c>
      <c r="K91" s="2" t="str">
        <f t="shared" si="1"/>
        <v>Saturday Aft.</v>
      </c>
    </row>
    <row r="92" spans="1:11" ht="12.75">
      <c r="A92" s="2">
        <v>12558</v>
      </c>
      <c r="B92" s="2">
        <v>12</v>
      </c>
      <c r="C92" s="11">
        <v>38150</v>
      </c>
      <c r="D92" s="1"/>
      <c r="E92" s="2" t="s">
        <v>28</v>
      </c>
      <c r="F92" s="2" t="s">
        <v>25</v>
      </c>
      <c r="G92" s="1"/>
      <c r="H92" s="10" t="s">
        <v>37</v>
      </c>
      <c r="I92" s="2" t="s">
        <v>60</v>
      </c>
      <c r="J92" s="10" t="s">
        <v>14</v>
      </c>
      <c r="K92" s="2" t="str">
        <f t="shared" si="1"/>
        <v>Saturday Night</v>
      </c>
    </row>
    <row r="93" spans="1:11" ht="12.75">
      <c r="A93" s="2">
        <v>12559</v>
      </c>
      <c r="B93" s="2">
        <v>12</v>
      </c>
      <c r="C93" s="11">
        <v>38150</v>
      </c>
      <c r="D93" s="1"/>
      <c r="E93" s="2" t="s">
        <v>18</v>
      </c>
      <c r="F93" s="2" t="s">
        <v>27</v>
      </c>
      <c r="G93" s="1"/>
      <c r="H93" s="10" t="s">
        <v>38</v>
      </c>
      <c r="I93" s="2" t="s">
        <v>60</v>
      </c>
      <c r="J93" s="10" t="s">
        <v>14</v>
      </c>
      <c r="K93" s="2" t="str">
        <f t="shared" si="1"/>
        <v>Saturday Night</v>
      </c>
    </row>
    <row r="94" spans="1:11" ht="12.75">
      <c r="A94" s="2">
        <v>12560</v>
      </c>
      <c r="B94" s="2">
        <v>12</v>
      </c>
      <c r="C94" s="11">
        <v>38151</v>
      </c>
      <c r="D94" s="1"/>
      <c r="E94" s="2" t="s">
        <v>15</v>
      </c>
      <c r="F94" s="2" t="s">
        <v>26</v>
      </c>
      <c r="G94" s="1"/>
      <c r="H94" s="10" t="s">
        <v>35</v>
      </c>
      <c r="I94" s="2" t="s">
        <v>61</v>
      </c>
      <c r="J94" s="10" t="s">
        <v>16</v>
      </c>
      <c r="K94" s="2" t="str">
        <f t="shared" si="1"/>
        <v>Sunday Aft.</v>
      </c>
    </row>
    <row r="95" spans="1:11" ht="12.75">
      <c r="A95" s="2">
        <v>12561</v>
      </c>
      <c r="B95" s="2">
        <v>12</v>
      </c>
      <c r="C95" s="11">
        <v>38151</v>
      </c>
      <c r="D95" s="1"/>
      <c r="E95" s="2" t="s">
        <v>22</v>
      </c>
      <c r="F95" s="2" t="s">
        <v>29</v>
      </c>
      <c r="G95" s="1"/>
      <c r="H95" s="10" t="s">
        <v>10</v>
      </c>
      <c r="I95" s="2" t="s">
        <v>61</v>
      </c>
      <c r="J95" s="10" t="s">
        <v>16</v>
      </c>
      <c r="K95" s="2" t="str">
        <f t="shared" si="1"/>
        <v>Sunday Aft.</v>
      </c>
    </row>
    <row r="96" spans="1:11" ht="12.75">
      <c r="A96" s="2">
        <v>12562</v>
      </c>
      <c r="B96" s="2">
        <v>12</v>
      </c>
      <c r="C96" s="11">
        <v>38151</v>
      </c>
      <c r="D96" s="1"/>
      <c r="E96" s="2" t="s">
        <v>13</v>
      </c>
      <c r="F96" s="2" t="s">
        <v>20</v>
      </c>
      <c r="G96" s="1"/>
      <c r="H96" s="10" t="s">
        <v>34</v>
      </c>
      <c r="I96" s="2" t="s">
        <v>61</v>
      </c>
      <c r="J96" s="10" t="s">
        <v>16</v>
      </c>
      <c r="K96" s="2" t="str">
        <f t="shared" si="1"/>
        <v>Sunday Aft.</v>
      </c>
    </row>
    <row r="97" spans="1:11" ht="12.75">
      <c r="A97" s="2">
        <v>12563</v>
      </c>
      <c r="B97" s="2">
        <v>12</v>
      </c>
      <c r="C97" s="11">
        <v>38152</v>
      </c>
      <c r="D97" s="1"/>
      <c r="E97" s="2" t="s">
        <v>24</v>
      </c>
      <c r="F97" s="2" t="s">
        <v>23</v>
      </c>
      <c r="G97" s="1"/>
      <c r="H97" s="10" t="s">
        <v>34</v>
      </c>
      <c r="I97" s="2" t="s">
        <v>63</v>
      </c>
      <c r="J97" s="10" t="s">
        <v>16</v>
      </c>
      <c r="K97" s="2" t="str">
        <f t="shared" si="1"/>
        <v>Monday Aft.</v>
      </c>
    </row>
    <row r="98" spans="1:11" ht="12.75">
      <c r="A98" s="2">
        <v>12564</v>
      </c>
      <c r="B98" s="2">
        <v>13</v>
      </c>
      <c r="C98" s="11">
        <v>38156</v>
      </c>
      <c r="D98" s="1"/>
      <c r="E98" s="2" t="s">
        <v>17</v>
      </c>
      <c r="F98" s="2" t="s">
        <v>21</v>
      </c>
      <c r="G98" s="1"/>
      <c r="H98" s="10" t="s">
        <v>38</v>
      </c>
      <c r="I98" s="2" t="s">
        <v>59</v>
      </c>
      <c r="J98" s="10" t="s">
        <v>14</v>
      </c>
      <c r="K98" s="2" t="str">
        <f t="shared" si="1"/>
        <v>Friday Night</v>
      </c>
    </row>
    <row r="99" spans="1:11" ht="12.75">
      <c r="A99" s="2">
        <v>12565</v>
      </c>
      <c r="B99" s="2">
        <v>13</v>
      </c>
      <c r="C99" s="11">
        <v>38157</v>
      </c>
      <c r="D99" s="1"/>
      <c r="E99" s="2" t="s">
        <v>22</v>
      </c>
      <c r="F99" s="2" t="s">
        <v>27</v>
      </c>
      <c r="G99" s="1"/>
      <c r="H99" s="10" t="s">
        <v>10</v>
      </c>
      <c r="I99" s="2" t="s">
        <v>60</v>
      </c>
      <c r="J99" s="10" t="s">
        <v>16</v>
      </c>
      <c r="K99" s="2" t="str">
        <f t="shared" si="1"/>
        <v>Saturday Aft.</v>
      </c>
    </row>
    <row r="100" spans="1:11" ht="12.75">
      <c r="A100" s="2">
        <v>12566</v>
      </c>
      <c r="B100" s="2">
        <v>13</v>
      </c>
      <c r="C100" s="11">
        <v>38157</v>
      </c>
      <c r="D100" s="1"/>
      <c r="E100" s="2" t="s">
        <v>20</v>
      </c>
      <c r="F100" s="2" t="s">
        <v>15</v>
      </c>
      <c r="G100" s="1"/>
      <c r="H100" s="10" t="s">
        <v>37</v>
      </c>
      <c r="I100" s="2" t="s">
        <v>60</v>
      </c>
      <c r="J100" s="10" t="s">
        <v>14</v>
      </c>
      <c r="K100" s="2" t="str">
        <f t="shared" si="1"/>
        <v>Saturday Night</v>
      </c>
    </row>
    <row r="101" spans="1:11" ht="12.75">
      <c r="A101" s="2">
        <v>12567</v>
      </c>
      <c r="B101" s="2">
        <v>13</v>
      </c>
      <c r="C101" s="11">
        <v>38157</v>
      </c>
      <c r="D101" s="1"/>
      <c r="E101" s="2" t="s">
        <v>13</v>
      </c>
      <c r="F101" s="2" t="s">
        <v>19</v>
      </c>
      <c r="G101" s="1"/>
      <c r="H101" s="10" t="s">
        <v>38</v>
      </c>
      <c r="I101" s="2" t="s">
        <v>60</v>
      </c>
      <c r="J101" s="10" t="s">
        <v>14</v>
      </c>
      <c r="K101" s="2" t="str">
        <f t="shared" si="1"/>
        <v>Saturday Night</v>
      </c>
    </row>
    <row r="102" spans="1:11" ht="12.75">
      <c r="A102" s="2">
        <v>12568</v>
      </c>
      <c r="B102" s="2">
        <v>13</v>
      </c>
      <c r="C102" s="11">
        <v>38158</v>
      </c>
      <c r="D102" s="1"/>
      <c r="E102" s="2" t="s">
        <v>29</v>
      </c>
      <c r="F102" s="2" t="s">
        <v>28</v>
      </c>
      <c r="G102" s="1"/>
      <c r="H102" s="10" t="s">
        <v>12</v>
      </c>
      <c r="I102" s="2" t="s">
        <v>61</v>
      </c>
      <c r="J102" s="10" t="s">
        <v>16</v>
      </c>
      <c r="K102" s="2" t="str">
        <f t="shared" si="1"/>
        <v>Sunday Aft.</v>
      </c>
    </row>
    <row r="103" spans="1:11" ht="12.75">
      <c r="A103" s="2">
        <v>12569</v>
      </c>
      <c r="B103" s="2">
        <v>13</v>
      </c>
      <c r="C103" s="11">
        <v>38158</v>
      </c>
      <c r="D103" s="1"/>
      <c r="E103" s="2" t="s">
        <v>25</v>
      </c>
      <c r="F103" s="2" t="s">
        <v>30</v>
      </c>
      <c r="G103" s="1"/>
      <c r="H103" s="10" t="s">
        <v>35</v>
      </c>
      <c r="I103" s="2" t="s">
        <v>61</v>
      </c>
      <c r="J103" s="10" t="s">
        <v>16</v>
      </c>
      <c r="K103" s="2" t="str">
        <f t="shared" si="1"/>
        <v>Sunday Aft.</v>
      </c>
    </row>
    <row r="104" spans="1:11" ht="12.75">
      <c r="A104" s="2">
        <v>12570</v>
      </c>
      <c r="B104" s="2">
        <v>13</v>
      </c>
      <c r="C104" s="11">
        <v>38158</v>
      </c>
      <c r="D104" s="1"/>
      <c r="E104" s="2" t="s">
        <v>18</v>
      </c>
      <c r="F104" s="2" t="s">
        <v>24</v>
      </c>
      <c r="G104" s="1"/>
      <c r="H104" s="10" t="s">
        <v>34</v>
      </c>
      <c r="I104" s="2" t="s">
        <v>61</v>
      </c>
      <c r="J104" s="10" t="s">
        <v>16</v>
      </c>
      <c r="K104" s="2" t="str">
        <f t="shared" si="1"/>
        <v>Sunday Aft.</v>
      </c>
    </row>
    <row r="105" spans="1:11" ht="12.75">
      <c r="A105" s="2">
        <v>12571</v>
      </c>
      <c r="B105" s="2">
        <v>13</v>
      </c>
      <c r="C105" s="11">
        <v>38164</v>
      </c>
      <c r="D105" s="1"/>
      <c r="E105" s="2" t="s">
        <v>26</v>
      </c>
      <c r="F105" s="2" t="s">
        <v>23</v>
      </c>
      <c r="G105" s="1"/>
      <c r="H105" s="10" t="s">
        <v>46</v>
      </c>
      <c r="I105" s="2" t="s">
        <v>60</v>
      </c>
      <c r="J105" s="10" t="s">
        <v>14</v>
      </c>
      <c r="K105" s="2" t="str">
        <f t="shared" si="1"/>
        <v>Saturday Night</v>
      </c>
    </row>
    <row r="106" spans="1:11" ht="12.75">
      <c r="A106" s="2">
        <v>12572</v>
      </c>
      <c r="B106" s="2">
        <v>14</v>
      </c>
      <c r="C106" s="11">
        <v>38170</v>
      </c>
      <c r="D106" s="1"/>
      <c r="E106" s="2" t="s">
        <v>18</v>
      </c>
      <c r="F106" s="2" t="s">
        <v>29</v>
      </c>
      <c r="G106" s="1"/>
      <c r="H106" s="10" t="s">
        <v>38</v>
      </c>
      <c r="I106" s="2" t="s">
        <v>59</v>
      </c>
      <c r="J106" s="10" t="s">
        <v>14</v>
      </c>
      <c r="K106" s="2" t="str">
        <f t="shared" si="1"/>
        <v>Friday Night</v>
      </c>
    </row>
    <row r="107" spans="1:11" ht="12.75">
      <c r="A107" s="2">
        <v>12573</v>
      </c>
      <c r="B107" s="2">
        <v>14</v>
      </c>
      <c r="C107" s="11">
        <v>38171</v>
      </c>
      <c r="D107" s="1"/>
      <c r="E107" s="2" t="s">
        <v>19</v>
      </c>
      <c r="F107" s="2" t="s">
        <v>26</v>
      </c>
      <c r="G107" s="1"/>
      <c r="H107" s="10" t="s">
        <v>9</v>
      </c>
      <c r="I107" s="2" t="s">
        <v>60</v>
      </c>
      <c r="J107" s="10" t="s">
        <v>16</v>
      </c>
      <c r="K107" s="2" t="str">
        <f t="shared" si="1"/>
        <v>Saturday Aft.</v>
      </c>
    </row>
    <row r="108" spans="1:11" ht="12.75">
      <c r="A108" s="2">
        <v>12574</v>
      </c>
      <c r="B108" s="2">
        <v>14</v>
      </c>
      <c r="C108" s="11">
        <v>38171</v>
      </c>
      <c r="D108" s="1"/>
      <c r="E108" s="2" t="s">
        <v>23</v>
      </c>
      <c r="F108" s="2" t="s">
        <v>21</v>
      </c>
      <c r="G108" s="1"/>
      <c r="H108" s="10" t="s">
        <v>34</v>
      </c>
      <c r="I108" s="2" t="s">
        <v>60</v>
      </c>
      <c r="J108" s="10" t="s">
        <v>16</v>
      </c>
      <c r="K108" s="2" t="str">
        <f t="shared" si="1"/>
        <v>Saturday Aft.</v>
      </c>
    </row>
    <row r="109" spans="1:11" ht="12.75">
      <c r="A109" s="2">
        <v>12575</v>
      </c>
      <c r="B109" s="2">
        <v>14</v>
      </c>
      <c r="C109" s="11">
        <v>38171</v>
      </c>
      <c r="D109" s="1"/>
      <c r="E109" s="2" t="s">
        <v>28</v>
      </c>
      <c r="F109" s="2" t="s">
        <v>22</v>
      </c>
      <c r="G109" s="1"/>
      <c r="H109" s="10" t="s">
        <v>37</v>
      </c>
      <c r="I109" s="2" t="s">
        <v>60</v>
      </c>
      <c r="J109" s="10" t="s">
        <v>14</v>
      </c>
      <c r="K109" s="2" t="str">
        <f t="shared" si="1"/>
        <v>Saturday Night</v>
      </c>
    </row>
    <row r="110" spans="1:11" ht="12.75">
      <c r="A110" s="2">
        <v>12576</v>
      </c>
      <c r="B110" s="2">
        <v>14</v>
      </c>
      <c r="C110" s="11">
        <v>38171</v>
      </c>
      <c r="D110" s="1"/>
      <c r="E110" s="2" t="s">
        <v>27</v>
      </c>
      <c r="F110" s="2" t="s">
        <v>13</v>
      </c>
      <c r="G110" s="1"/>
      <c r="H110" s="10" t="s">
        <v>39</v>
      </c>
      <c r="I110" s="2" t="s">
        <v>60</v>
      </c>
      <c r="J110" s="10" t="s">
        <v>14</v>
      </c>
      <c r="K110" s="2" t="str">
        <f t="shared" si="1"/>
        <v>Saturday Night</v>
      </c>
    </row>
    <row r="111" spans="1:11" ht="12.75">
      <c r="A111" s="2">
        <v>12577</v>
      </c>
      <c r="B111" s="2">
        <v>14</v>
      </c>
      <c r="C111" s="11">
        <v>38172</v>
      </c>
      <c r="D111" s="1"/>
      <c r="E111" s="2" t="s">
        <v>17</v>
      </c>
      <c r="F111" s="2" t="s">
        <v>15</v>
      </c>
      <c r="G111" s="1"/>
      <c r="H111" s="10" t="s">
        <v>11</v>
      </c>
      <c r="I111" s="2" t="s">
        <v>61</v>
      </c>
      <c r="J111" s="10" t="s">
        <v>16</v>
      </c>
      <c r="K111" s="2" t="str">
        <f t="shared" si="1"/>
        <v>Sunday Aft.</v>
      </c>
    </row>
    <row r="112" spans="1:11" ht="12.75">
      <c r="A112" s="2">
        <v>12578</v>
      </c>
      <c r="B112" s="2">
        <v>14</v>
      </c>
      <c r="C112" s="11">
        <v>38172</v>
      </c>
      <c r="D112" s="1"/>
      <c r="E112" s="2" t="s">
        <v>30</v>
      </c>
      <c r="F112" s="2" t="s">
        <v>20</v>
      </c>
      <c r="G112" s="1"/>
      <c r="H112" s="10" t="s">
        <v>38</v>
      </c>
      <c r="I112" s="2" t="s">
        <v>61</v>
      </c>
      <c r="J112" s="10" t="s">
        <v>16</v>
      </c>
      <c r="K112" s="2" t="str">
        <f t="shared" si="1"/>
        <v>Sunday Aft.</v>
      </c>
    </row>
    <row r="113" spans="1:11" ht="12.75">
      <c r="A113" s="2">
        <v>12579</v>
      </c>
      <c r="B113" s="2">
        <v>14</v>
      </c>
      <c r="C113" s="11">
        <v>38172</v>
      </c>
      <c r="D113" s="1"/>
      <c r="E113" s="2" t="s">
        <v>25</v>
      </c>
      <c r="F113" s="2" t="s">
        <v>24</v>
      </c>
      <c r="G113" s="1"/>
      <c r="H113" s="10" t="s">
        <v>35</v>
      </c>
      <c r="I113" s="2" t="s">
        <v>61</v>
      </c>
      <c r="J113" s="10" t="s">
        <v>16</v>
      </c>
      <c r="K113" s="2" t="str">
        <f t="shared" si="1"/>
        <v>Sunday Aft.</v>
      </c>
    </row>
    <row r="114" spans="1:11" ht="12.75">
      <c r="A114" s="2">
        <v>12580</v>
      </c>
      <c r="B114" s="2">
        <v>15</v>
      </c>
      <c r="C114" s="11">
        <v>38177</v>
      </c>
      <c r="D114" s="1"/>
      <c r="E114" s="2" t="s">
        <v>23</v>
      </c>
      <c r="F114" s="2" t="s">
        <v>22</v>
      </c>
      <c r="G114" s="1"/>
      <c r="H114" s="10" t="s">
        <v>38</v>
      </c>
      <c r="I114" s="2" t="s">
        <v>59</v>
      </c>
      <c r="J114" s="10" t="s">
        <v>14</v>
      </c>
      <c r="K114" s="2" t="str">
        <f t="shared" si="1"/>
        <v>Friday Night</v>
      </c>
    </row>
    <row r="115" spans="1:11" ht="12.75">
      <c r="A115" s="2">
        <v>12581</v>
      </c>
      <c r="B115" s="2">
        <v>15</v>
      </c>
      <c r="C115" s="11">
        <v>38178</v>
      </c>
      <c r="D115" s="1"/>
      <c r="E115" s="2" t="s">
        <v>21</v>
      </c>
      <c r="F115" s="2" t="s">
        <v>28</v>
      </c>
      <c r="G115" s="1"/>
      <c r="H115" s="10" t="s">
        <v>11</v>
      </c>
      <c r="I115" s="2" t="s">
        <v>60</v>
      </c>
      <c r="J115" s="10" t="s">
        <v>16</v>
      </c>
      <c r="K115" s="2" t="str">
        <f t="shared" si="1"/>
        <v>Saturday Aft.</v>
      </c>
    </row>
    <row r="116" spans="1:11" ht="12.75">
      <c r="A116" s="2">
        <v>12582</v>
      </c>
      <c r="B116" s="2">
        <v>15</v>
      </c>
      <c r="C116" s="11">
        <v>38178</v>
      </c>
      <c r="D116" s="1"/>
      <c r="E116" s="2" t="s">
        <v>13</v>
      </c>
      <c r="F116" s="2" t="s">
        <v>18</v>
      </c>
      <c r="G116" s="1"/>
      <c r="H116" s="10" t="s">
        <v>34</v>
      </c>
      <c r="I116" s="2" t="s">
        <v>60</v>
      </c>
      <c r="J116" s="10" t="s">
        <v>16</v>
      </c>
      <c r="K116" s="2" t="str">
        <f t="shared" si="1"/>
        <v>Saturday Aft.</v>
      </c>
    </row>
    <row r="117" spans="1:11" ht="12.75">
      <c r="A117" s="2">
        <v>12583</v>
      </c>
      <c r="B117" s="2">
        <v>15</v>
      </c>
      <c r="C117" s="11">
        <v>38178</v>
      </c>
      <c r="D117" s="1"/>
      <c r="E117" s="2" t="s">
        <v>20</v>
      </c>
      <c r="F117" s="2" t="s">
        <v>29</v>
      </c>
      <c r="G117" s="1"/>
      <c r="H117" s="10" t="s">
        <v>37</v>
      </c>
      <c r="I117" s="2" t="s">
        <v>60</v>
      </c>
      <c r="J117" s="10" t="s">
        <v>14</v>
      </c>
      <c r="K117" s="2" t="str">
        <f t="shared" si="1"/>
        <v>Saturday Night</v>
      </c>
    </row>
    <row r="118" spans="1:11" ht="12.75">
      <c r="A118" s="2">
        <v>12584</v>
      </c>
      <c r="B118" s="2">
        <v>15</v>
      </c>
      <c r="C118" s="11">
        <v>38178</v>
      </c>
      <c r="D118" s="1"/>
      <c r="E118" s="2" t="s">
        <v>26</v>
      </c>
      <c r="F118" s="2" t="s">
        <v>25</v>
      </c>
      <c r="G118" s="1"/>
      <c r="H118" s="10" t="s">
        <v>36</v>
      </c>
      <c r="I118" s="2" t="s">
        <v>60</v>
      </c>
      <c r="J118" s="10" t="s">
        <v>14</v>
      </c>
      <c r="K118" s="2" t="str">
        <f t="shared" si="1"/>
        <v>Saturday Night</v>
      </c>
    </row>
    <row r="119" spans="1:11" ht="12.75">
      <c r="A119" s="2">
        <v>12585</v>
      </c>
      <c r="B119" s="2">
        <v>15</v>
      </c>
      <c r="C119" s="11">
        <v>38179</v>
      </c>
      <c r="D119" s="1"/>
      <c r="E119" s="2" t="s">
        <v>27</v>
      </c>
      <c r="F119" s="2" t="s">
        <v>30</v>
      </c>
      <c r="G119" s="1"/>
      <c r="H119" s="10" t="s">
        <v>39</v>
      </c>
      <c r="I119" s="2" t="s">
        <v>61</v>
      </c>
      <c r="J119" s="10" t="s">
        <v>16</v>
      </c>
      <c r="K119" s="2" t="str">
        <f t="shared" si="1"/>
        <v>Sunday Aft.</v>
      </c>
    </row>
    <row r="120" spans="1:11" ht="12.75">
      <c r="A120" s="2">
        <v>12586</v>
      </c>
      <c r="B120" s="2">
        <v>15</v>
      </c>
      <c r="C120" s="11">
        <v>38179</v>
      </c>
      <c r="D120" s="1"/>
      <c r="E120" s="2" t="s">
        <v>24</v>
      </c>
      <c r="F120" s="2" t="s">
        <v>17</v>
      </c>
      <c r="G120" s="1"/>
      <c r="H120" s="10" t="s">
        <v>34</v>
      </c>
      <c r="I120" s="2" t="s">
        <v>61</v>
      </c>
      <c r="J120" s="10" t="s">
        <v>16</v>
      </c>
      <c r="K120" s="2" t="str">
        <f t="shared" si="1"/>
        <v>Sunday Aft.</v>
      </c>
    </row>
    <row r="121" spans="1:11" ht="12.75">
      <c r="A121" s="2">
        <v>12587</v>
      </c>
      <c r="B121" s="2">
        <v>15</v>
      </c>
      <c r="C121" s="11">
        <v>38179</v>
      </c>
      <c r="D121" s="1"/>
      <c r="E121" s="2" t="s">
        <v>15</v>
      </c>
      <c r="F121" s="2" t="s">
        <v>19</v>
      </c>
      <c r="G121" s="1"/>
      <c r="H121" s="10" t="s">
        <v>35</v>
      </c>
      <c r="I121" s="2" t="s">
        <v>61</v>
      </c>
      <c r="J121" s="10" t="s">
        <v>16</v>
      </c>
      <c r="K121" s="2" t="str">
        <f t="shared" si="1"/>
        <v>Sunday Aft.</v>
      </c>
    </row>
    <row r="122" spans="1:11" ht="12.75">
      <c r="A122" s="2">
        <v>12588</v>
      </c>
      <c r="B122" s="2">
        <v>16</v>
      </c>
      <c r="C122" s="11">
        <v>38184</v>
      </c>
      <c r="D122" s="1"/>
      <c r="E122" s="2" t="s">
        <v>28</v>
      </c>
      <c r="F122" s="2" t="s">
        <v>18</v>
      </c>
      <c r="G122" s="1"/>
      <c r="H122" s="10" t="s">
        <v>37</v>
      </c>
      <c r="I122" s="2" t="s">
        <v>59</v>
      </c>
      <c r="J122" s="10" t="s">
        <v>14</v>
      </c>
      <c r="K122" s="2" t="str">
        <f t="shared" si="1"/>
        <v>Friday Night</v>
      </c>
    </row>
    <row r="123" spans="1:11" ht="12.75">
      <c r="A123" s="2">
        <v>12589</v>
      </c>
      <c r="B123" s="2">
        <v>16</v>
      </c>
      <c r="C123" s="11">
        <v>38185</v>
      </c>
      <c r="D123" s="1"/>
      <c r="E123" s="2" t="s">
        <v>19</v>
      </c>
      <c r="F123" s="2" t="s">
        <v>29</v>
      </c>
      <c r="G123" s="1"/>
      <c r="H123" s="10" t="s">
        <v>9</v>
      </c>
      <c r="I123" s="2" t="s">
        <v>60</v>
      </c>
      <c r="J123" s="10" t="s">
        <v>16</v>
      </c>
      <c r="K123" s="2" t="str">
        <f t="shared" si="1"/>
        <v>Saturday Aft.</v>
      </c>
    </row>
    <row r="124" spans="1:11" ht="12.75">
      <c r="A124" s="2">
        <v>12590</v>
      </c>
      <c r="B124" s="2">
        <v>16</v>
      </c>
      <c r="C124" s="11">
        <v>38185</v>
      </c>
      <c r="D124" s="1"/>
      <c r="E124" s="2" t="s">
        <v>13</v>
      </c>
      <c r="F124" s="2" t="s">
        <v>17</v>
      </c>
      <c r="G124" s="1"/>
      <c r="H124" s="10" t="s">
        <v>38</v>
      </c>
      <c r="I124" s="2" t="s">
        <v>60</v>
      </c>
      <c r="J124" s="10" t="s">
        <v>16</v>
      </c>
      <c r="K124" s="2" t="str">
        <f t="shared" si="1"/>
        <v>Saturday Aft.</v>
      </c>
    </row>
    <row r="125" spans="1:11" ht="12.75">
      <c r="A125" s="2">
        <v>12591</v>
      </c>
      <c r="B125" s="2">
        <v>16</v>
      </c>
      <c r="C125" s="11">
        <v>38185</v>
      </c>
      <c r="D125" s="1"/>
      <c r="E125" s="2" t="s">
        <v>25</v>
      </c>
      <c r="F125" s="2" t="s">
        <v>20</v>
      </c>
      <c r="G125" s="1"/>
      <c r="H125" s="10" t="s">
        <v>35</v>
      </c>
      <c r="I125" s="2" t="s">
        <v>60</v>
      </c>
      <c r="J125" s="10" t="s">
        <v>14</v>
      </c>
      <c r="K125" s="2" t="str">
        <f t="shared" si="1"/>
        <v>Saturday Night</v>
      </c>
    </row>
    <row r="126" spans="1:11" ht="12.75">
      <c r="A126" s="2">
        <v>12592</v>
      </c>
      <c r="B126" s="2">
        <v>16</v>
      </c>
      <c r="C126" s="11">
        <v>38185</v>
      </c>
      <c r="D126" s="1"/>
      <c r="E126" s="2" t="s">
        <v>23</v>
      </c>
      <c r="F126" s="2" t="s">
        <v>27</v>
      </c>
      <c r="G126" s="1"/>
      <c r="H126" s="10" t="s">
        <v>34</v>
      </c>
      <c r="I126" s="2" t="s">
        <v>60</v>
      </c>
      <c r="J126" s="10" t="s">
        <v>14</v>
      </c>
      <c r="K126" s="2" t="str">
        <f t="shared" si="1"/>
        <v>Saturday Night</v>
      </c>
    </row>
    <row r="127" spans="1:11" ht="12.75">
      <c r="A127" s="2">
        <v>12593</v>
      </c>
      <c r="B127" s="2">
        <v>16</v>
      </c>
      <c r="C127" s="11">
        <v>38186</v>
      </c>
      <c r="D127" s="1"/>
      <c r="E127" s="2" t="s">
        <v>22</v>
      </c>
      <c r="F127" s="2" t="s">
        <v>26</v>
      </c>
      <c r="G127" s="1"/>
      <c r="H127" s="10" t="s">
        <v>10</v>
      </c>
      <c r="I127" s="2" t="s">
        <v>61</v>
      </c>
      <c r="J127" s="10" t="s">
        <v>16</v>
      </c>
      <c r="K127" s="2" t="str">
        <f t="shared" si="1"/>
        <v>Sunday Aft.</v>
      </c>
    </row>
    <row r="128" spans="1:11" ht="12.75">
      <c r="A128" s="2">
        <v>12594</v>
      </c>
      <c r="B128" s="2">
        <v>16</v>
      </c>
      <c r="C128" s="11">
        <v>38186</v>
      </c>
      <c r="D128" s="1"/>
      <c r="E128" s="2" t="s">
        <v>21</v>
      </c>
      <c r="F128" s="2" t="s">
        <v>15</v>
      </c>
      <c r="G128" s="1"/>
      <c r="H128" s="10" t="s">
        <v>34</v>
      </c>
      <c r="I128" s="2" t="s">
        <v>61</v>
      </c>
      <c r="J128" s="10" t="s">
        <v>16</v>
      </c>
      <c r="K128" s="2" t="str">
        <f t="shared" si="1"/>
        <v>Sunday Aft.</v>
      </c>
    </row>
    <row r="129" spans="1:11" ht="12.75">
      <c r="A129" s="2">
        <v>12595</v>
      </c>
      <c r="B129" s="2">
        <v>16</v>
      </c>
      <c r="C129" s="11">
        <v>38186</v>
      </c>
      <c r="D129" s="1"/>
      <c r="E129" s="2" t="s">
        <v>24</v>
      </c>
      <c r="F129" s="2" t="s">
        <v>30</v>
      </c>
      <c r="G129" s="1"/>
      <c r="H129" s="10" t="s">
        <v>38</v>
      </c>
      <c r="I129" s="2" t="s">
        <v>61</v>
      </c>
      <c r="J129" s="10" t="s">
        <v>16</v>
      </c>
      <c r="K129" s="2" t="str">
        <f t="shared" si="1"/>
        <v>Sunday Aft.</v>
      </c>
    </row>
    <row r="130" spans="1:11" ht="12.75">
      <c r="A130" s="2">
        <v>12596</v>
      </c>
      <c r="B130" s="2">
        <v>17</v>
      </c>
      <c r="C130" s="11">
        <v>38191</v>
      </c>
      <c r="D130" s="1"/>
      <c r="E130" s="2" t="s">
        <v>17</v>
      </c>
      <c r="F130" s="2" t="s">
        <v>18</v>
      </c>
      <c r="G130" s="1"/>
      <c r="H130" s="10" t="s">
        <v>38</v>
      </c>
      <c r="I130" s="2" t="s">
        <v>59</v>
      </c>
      <c r="J130" s="10" t="s">
        <v>14</v>
      </c>
      <c r="K130" s="2" t="str">
        <f t="shared" si="1"/>
        <v>Friday Night</v>
      </c>
    </row>
    <row r="131" spans="1:11" ht="12.75">
      <c r="A131" s="2">
        <v>12597</v>
      </c>
      <c r="B131" s="2">
        <v>17</v>
      </c>
      <c r="C131" s="11">
        <v>38192</v>
      </c>
      <c r="D131" s="1"/>
      <c r="E131" s="2" t="s">
        <v>29</v>
      </c>
      <c r="F131" s="2" t="s">
        <v>21</v>
      </c>
      <c r="G131" s="1"/>
      <c r="H131" s="10" t="s">
        <v>34</v>
      </c>
      <c r="I131" s="2" t="s">
        <v>60</v>
      </c>
      <c r="J131" s="10" t="s">
        <v>16</v>
      </c>
      <c r="K131" s="2" t="str">
        <f aca="true" t="shared" si="2" ref="K131:K177">I131&amp;IF(J131="Night"," Night"," Aft.")</f>
        <v>Saturday Aft.</v>
      </c>
    </row>
    <row r="132" spans="1:11" ht="12.75">
      <c r="A132" s="2">
        <v>12598</v>
      </c>
      <c r="B132" s="2">
        <v>17</v>
      </c>
      <c r="C132" s="11">
        <v>38192</v>
      </c>
      <c r="D132" s="1"/>
      <c r="E132" s="2" t="s">
        <v>20</v>
      </c>
      <c r="F132" s="2" t="s">
        <v>26</v>
      </c>
      <c r="G132" s="1"/>
      <c r="H132" s="10" t="s">
        <v>37</v>
      </c>
      <c r="I132" s="2" t="s">
        <v>60</v>
      </c>
      <c r="J132" s="10" t="s">
        <v>16</v>
      </c>
      <c r="K132" s="2" t="str">
        <f t="shared" si="2"/>
        <v>Saturday Aft.</v>
      </c>
    </row>
    <row r="133" spans="1:11" ht="12.75">
      <c r="A133" s="2">
        <v>12599</v>
      </c>
      <c r="B133" s="2">
        <v>17</v>
      </c>
      <c r="C133" s="11">
        <v>38192</v>
      </c>
      <c r="D133" s="1"/>
      <c r="E133" s="2" t="s">
        <v>27</v>
      </c>
      <c r="F133" s="2" t="s">
        <v>25</v>
      </c>
      <c r="G133" s="1"/>
      <c r="H133" s="10" t="s">
        <v>39</v>
      </c>
      <c r="I133" s="2" t="s">
        <v>60</v>
      </c>
      <c r="J133" s="10" t="s">
        <v>14</v>
      </c>
      <c r="K133" s="2" t="str">
        <f t="shared" si="2"/>
        <v>Saturday Night</v>
      </c>
    </row>
    <row r="134" spans="1:11" ht="12.75">
      <c r="A134" s="2">
        <v>12600</v>
      </c>
      <c r="B134" s="2">
        <v>17</v>
      </c>
      <c r="C134" s="11">
        <v>38192</v>
      </c>
      <c r="D134" s="1"/>
      <c r="E134" s="2" t="s">
        <v>30</v>
      </c>
      <c r="F134" s="2" t="s">
        <v>23</v>
      </c>
      <c r="G134" s="1"/>
      <c r="H134" s="10" t="s">
        <v>38</v>
      </c>
      <c r="I134" s="2" t="s">
        <v>60</v>
      </c>
      <c r="J134" s="10" t="s">
        <v>14</v>
      </c>
      <c r="K134" s="2" t="str">
        <f t="shared" si="2"/>
        <v>Saturday Night</v>
      </c>
    </row>
    <row r="135" spans="1:11" ht="12.75">
      <c r="A135" s="2">
        <v>12601</v>
      </c>
      <c r="B135" s="2">
        <v>17</v>
      </c>
      <c r="C135" s="11">
        <v>38193</v>
      </c>
      <c r="D135" s="1"/>
      <c r="E135" s="2" t="s">
        <v>15</v>
      </c>
      <c r="F135" s="2" t="s">
        <v>28</v>
      </c>
      <c r="G135" s="1"/>
      <c r="H135" s="10" t="s">
        <v>35</v>
      </c>
      <c r="I135" s="2" t="s">
        <v>61</v>
      </c>
      <c r="J135" s="10" t="s">
        <v>16</v>
      </c>
      <c r="K135" s="2" t="str">
        <f t="shared" si="2"/>
        <v>Sunday Aft.</v>
      </c>
    </row>
    <row r="136" spans="1:11" ht="12.75">
      <c r="A136" s="2">
        <v>12602</v>
      </c>
      <c r="B136" s="2">
        <v>17</v>
      </c>
      <c r="C136" s="11">
        <v>38193</v>
      </c>
      <c r="D136" s="1"/>
      <c r="E136" s="2" t="s">
        <v>22</v>
      </c>
      <c r="F136" s="2" t="s">
        <v>19</v>
      </c>
      <c r="G136" s="1"/>
      <c r="H136" s="10" t="s">
        <v>38</v>
      </c>
      <c r="I136" s="2" t="s">
        <v>61</v>
      </c>
      <c r="J136" s="10" t="s">
        <v>16</v>
      </c>
      <c r="K136" s="2" t="str">
        <f t="shared" si="2"/>
        <v>Sunday Aft.</v>
      </c>
    </row>
    <row r="137" spans="1:11" ht="12.75">
      <c r="A137" s="2">
        <v>12603</v>
      </c>
      <c r="B137" s="2">
        <v>17</v>
      </c>
      <c r="C137" s="11">
        <v>38193</v>
      </c>
      <c r="D137" s="1"/>
      <c r="E137" s="2" t="s">
        <v>13</v>
      </c>
      <c r="F137" s="2" t="s">
        <v>24</v>
      </c>
      <c r="G137" s="1"/>
      <c r="H137" s="10" t="s">
        <v>34</v>
      </c>
      <c r="I137" s="2" t="s">
        <v>61</v>
      </c>
      <c r="J137" s="10" t="s">
        <v>16</v>
      </c>
      <c r="K137" s="2" t="str">
        <f t="shared" si="2"/>
        <v>Sunday Aft.</v>
      </c>
    </row>
    <row r="138" spans="1:11" ht="12.75">
      <c r="A138" s="2">
        <v>12604</v>
      </c>
      <c r="B138" s="2">
        <v>18</v>
      </c>
      <c r="C138" s="11">
        <v>38198</v>
      </c>
      <c r="D138" s="1"/>
      <c r="E138" s="2" t="s">
        <v>25</v>
      </c>
      <c r="F138" s="2" t="s">
        <v>29</v>
      </c>
      <c r="G138" s="1"/>
      <c r="H138" s="10" t="s">
        <v>35</v>
      </c>
      <c r="I138" s="2" t="s">
        <v>59</v>
      </c>
      <c r="J138" s="10" t="s">
        <v>14</v>
      </c>
      <c r="K138" s="2" t="str">
        <f t="shared" si="2"/>
        <v>Friday Night</v>
      </c>
    </row>
    <row r="139" spans="1:11" ht="12.75">
      <c r="A139" s="2">
        <v>12605</v>
      </c>
      <c r="B139" s="2">
        <v>18</v>
      </c>
      <c r="C139" s="11">
        <v>38199</v>
      </c>
      <c r="D139" s="1"/>
      <c r="E139" s="2" t="s">
        <v>19</v>
      </c>
      <c r="F139" s="2" t="s">
        <v>20</v>
      </c>
      <c r="G139" s="1"/>
      <c r="H139" s="10" t="s">
        <v>9</v>
      </c>
      <c r="I139" s="2" t="s">
        <v>60</v>
      </c>
      <c r="J139" s="10" t="s">
        <v>16</v>
      </c>
      <c r="K139" s="2" t="str">
        <f t="shared" si="2"/>
        <v>Saturday Aft.</v>
      </c>
    </row>
    <row r="140" spans="1:11" ht="12.75">
      <c r="A140" s="2">
        <v>12606</v>
      </c>
      <c r="B140" s="2">
        <v>18</v>
      </c>
      <c r="C140" s="11">
        <v>38199</v>
      </c>
      <c r="D140" s="1"/>
      <c r="E140" s="2" t="s">
        <v>23</v>
      </c>
      <c r="F140" s="2" t="s">
        <v>13</v>
      </c>
      <c r="G140" s="1"/>
      <c r="H140" s="10" t="s">
        <v>34</v>
      </c>
      <c r="I140" s="2" t="s">
        <v>60</v>
      </c>
      <c r="J140" s="10" t="s">
        <v>16</v>
      </c>
      <c r="K140" s="2" t="str">
        <f t="shared" si="2"/>
        <v>Saturday Aft.</v>
      </c>
    </row>
    <row r="141" spans="1:11" ht="12.75">
      <c r="A141" s="2">
        <v>12607</v>
      </c>
      <c r="B141" s="2">
        <v>18</v>
      </c>
      <c r="C141" s="11">
        <v>38199</v>
      </c>
      <c r="D141" s="1"/>
      <c r="E141" s="2" t="s">
        <v>18</v>
      </c>
      <c r="F141" s="2" t="s">
        <v>15</v>
      </c>
      <c r="G141" s="1"/>
      <c r="H141" s="10" t="s">
        <v>38</v>
      </c>
      <c r="I141" s="2" t="s">
        <v>60</v>
      </c>
      <c r="J141" s="10" t="s">
        <v>14</v>
      </c>
      <c r="K141" s="2" t="str">
        <f t="shared" si="2"/>
        <v>Saturday Night</v>
      </c>
    </row>
    <row r="142" spans="1:11" ht="12.75">
      <c r="A142" s="2">
        <v>12608</v>
      </c>
      <c r="B142" s="2">
        <v>18</v>
      </c>
      <c r="C142" s="11">
        <v>38199</v>
      </c>
      <c r="D142" s="1"/>
      <c r="E142" s="2" t="s">
        <v>26</v>
      </c>
      <c r="F142" s="2" t="s">
        <v>27</v>
      </c>
      <c r="G142" s="1"/>
      <c r="H142" s="10" t="s">
        <v>36</v>
      </c>
      <c r="I142" s="2" t="s">
        <v>60</v>
      </c>
      <c r="J142" s="10" t="s">
        <v>14</v>
      </c>
      <c r="K142" s="2" t="str">
        <f t="shared" si="2"/>
        <v>Saturday Night</v>
      </c>
    </row>
    <row r="143" spans="1:11" ht="12.75">
      <c r="A143" s="2">
        <v>12609</v>
      </c>
      <c r="B143" s="2">
        <v>18</v>
      </c>
      <c r="C143" s="11">
        <v>38200</v>
      </c>
      <c r="D143" s="1"/>
      <c r="E143" s="2" t="s">
        <v>22</v>
      </c>
      <c r="F143" s="2" t="s">
        <v>17</v>
      </c>
      <c r="G143" s="1"/>
      <c r="H143" s="10" t="s">
        <v>10</v>
      </c>
      <c r="I143" s="2" t="s">
        <v>61</v>
      </c>
      <c r="J143" s="10" t="s">
        <v>16</v>
      </c>
      <c r="K143" s="2" t="str">
        <f t="shared" si="2"/>
        <v>Sunday Aft.</v>
      </c>
    </row>
    <row r="144" spans="1:11" ht="12.75">
      <c r="A144" s="2">
        <v>12610</v>
      </c>
      <c r="B144" s="2">
        <v>18</v>
      </c>
      <c r="C144" s="11">
        <v>38200</v>
      </c>
      <c r="D144" s="1"/>
      <c r="E144" s="2" t="s">
        <v>24</v>
      </c>
      <c r="F144" s="2" t="s">
        <v>21</v>
      </c>
      <c r="G144" s="1"/>
      <c r="H144" s="10" t="s">
        <v>34</v>
      </c>
      <c r="I144" s="2" t="s">
        <v>61</v>
      </c>
      <c r="J144" s="10" t="s">
        <v>16</v>
      </c>
      <c r="K144" s="2" t="str">
        <f t="shared" si="2"/>
        <v>Sunday Aft.</v>
      </c>
    </row>
    <row r="145" spans="1:11" ht="12.75">
      <c r="A145" s="2">
        <v>12611</v>
      </c>
      <c r="B145" s="2">
        <v>18</v>
      </c>
      <c r="C145" s="11">
        <v>38200</v>
      </c>
      <c r="D145" s="1"/>
      <c r="E145" s="2" t="s">
        <v>28</v>
      </c>
      <c r="F145" s="2" t="s">
        <v>30</v>
      </c>
      <c r="G145" s="1"/>
      <c r="H145" s="10" t="s">
        <v>37</v>
      </c>
      <c r="I145" s="2" t="s">
        <v>61</v>
      </c>
      <c r="J145" s="10" t="s">
        <v>16</v>
      </c>
      <c r="K145" s="2" t="str">
        <f t="shared" si="2"/>
        <v>Sunday Aft.</v>
      </c>
    </row>
    <row r="146" spans="1:11" ht="12.75">
      <c r="A146" s="2">
        <v>12612</v>
      </c>
      <c r="B146" s="2">
        <v>19</v>
      </c>
      <c r="C146" s="11">
        <v>38205</v>
      </c>
      <c r="D146" s="1"/>
      <c r="E146" s="2" t="s">
        <v>20</v>
      </c>
      <c r="F146" s="2" t="s">
        <v>23</v>
      </c>
      <c r="G146" s="1"/>
      <c r="H146" s="10" t="s">
        <v>37</v>
      </c>
      <c r="I146" s="2" t="s">
        <v>59</v>
      </c>
      <c r="J146" s="10" t="s">
        <v>14</v>
      </c>
      <c r="K146" s="2" t="str">
        <f t="shared" si="2"/>
        <v>Friday Night</v>
      </c>
    </row>
    <row r="147" spans="1:11" ht="12.75">
      <c r="A147" s="2">
        <v>12613</v>
      </c>
      <c r="B147" s="2">
        <v>19</v>
      </c>
      <c r="C147" s="11">
        <v>38206</v>
      </c>
      <c r="D147" s="1"/>
      <c r="E147" s="2" t="s">
        <v>17</v>
      </c>
      <c r="F147" s="2" t="s">
        <v>25</v>
      </c>
      <c r="G147" s="1"/>
      <c r="H147" s="10" t="s">
        <v>11</v>
      </c>
      <c r="I147" s="2" t="s">
        <v>60</v>
      </c>
      <c r="J147" s="10" t="s">
        <v>16</v>
      </c>
      <c r="K147" s="2" t="str">
        <f t="shared" si="2"/>
        <v>Saturday Aft.</v>
      </c>
    </row>
    <row r="148" spans="1:11" ht="12.75">
      <c r="A148" s="2">
        <v>12614</v>
      </c>
      <c r="B148" s="2">
        <v>19</v>
      </c>
      <c r="C148" s="11">
        <v>38206</v>
      </c>
      <c r="D148" s="1"/>
      <c r="E148" s="2" t="s">
        <v>18</v>
      </c>
      <c r="F148" s="2" t="s">
        <v>19</v>
      </c>
      <c r="G148" s="1"/>
      <c r="H148" s="10" t="s">
        <v>34</v>
      </c>
      <c r="I148" s="2" t="s">
        <v>60</v>
      </c>
      <c r="J148" s="10" t="s">
        <v>16</v>
      </c>
      <c r="K148" s="2" t="str">
        <f t="shared" si="2"/>
        <v>Saturday Aft.</v>
      </c>
    </row>
    <row r="149" spans="1:11" ht="12.75">
      <c r="A149" s="2">
        <v>12615</v>
      </c>
      <c r="B149" s="2">
        <v>19</v>
      </c>
      <c r="C149" s="11">
        <v>38206</v>
      </c>
      <c r="D149" s="1"/>
      <c r="E149" s="2" t="s">
        <v>26</v>
      </c>
      <c r="F149" s="2" t="s">
        <v>29</v>
      </c>
      <c r="G149" s="1"/>
      <c r="H149" s="10" t="s">
        <v>36</v>
      </c>
      <c r="I149" s="2" t="s">
        <v>60</v>
      </c>
      <c r="J149" s="10" t="s">
        <v>14</v>
      </c>
      <c r="K149" s="2" t="str">
        <f t="shared" si="2"/>
        <v>Saturday Night</v>
      </c>
    </row>
    <row r="150" spans="1:11" ht="12.75">
      <c r="A150" s="2">
        <v>12616</v>
      </c>
      <c r="B150" s="2">
        <v>19</v>
      </c>
      <c r="C150" s="11">
        <v>38206</v>
      </c>
      <c r="D150" s="1"/>
      <c r="E150" s="2" t="s">
        <v>30</v>
      </c>
      <c r="F150" s="2" t="s">
        <v>21</v>
      </c>
      <c r="G150" s="1"/>
      <c r="H150" s="10" t="s">
        <v>38</v>
      </c>
      <c r="I150" s="2" t="s">
        <v>60</v>
      </c>
      <c r="J150" s="10" t="s">
        <v>14</v>
      </c>
      <c r="K150" s="2" t="str">
        <f t="shared" si="2"/>
        <v>Saturday Night</v>
      </c>
    </row>
    <row r="151" spans="1:11" ht="12.75">
      <c r="A151" s="2">
        <v>12617</v>
      </c>
      <c r="B151" s="2">
        <v>19</v>
      </c>
      <c r="C151" s="11">
        <v>38207</v>
      </c>
      <c r="D151" s="1"/>
      <c r="E151" s="2" t="s">
        <v>27</v>
      </c>
      <c r="F151" s="2" t="s">
        <v>28</v>
      </c>
      <c r="G151" s="1"/>
      <c r="H151" s="10" t="s">
        <v>39</v>
      </c>
      <c r="I151" s="2" t="s">
        <v>61</v>
      </c>
      <c r="J151" s="10" t="s">
        <v>16</v>
      </c>
      <c r="K151" s="2" t="str">
        <f t="shared" si="2"/>
        <v>Sunday Aft.</v>
      </c>
    </row>
    <row r="152" spans="1:11" ht="12.75">
      <c r="A152" s="2">
        <v>12618</v>
      </c>
      <c r="B152" s="2">
        <v>19</v>
      </c>
      <c r="C152" s="11">
        <v>38207</v>
      </c>
      <c r="D152" s="1"/>
      <c r="E152" s="2" t="s">
        <v>13</v>
      </c>
      <c r="F152" s="2" t="s">
        <v>22</v>
      </c>
      <c r="G152" s="1"/>
      <c r="H152" s="10" t="s">
        <v>34</v>
      </c>
      <c r="I152" s="2" t="s">
        <v>61</v>
      </c>
      <c r="J152" s="10" t="s">
        <v>16</v>
      </c>
      <c r="K152" s="2" t="str">
        <f t="shared" si="2"/>
        <v>Sunday Aft.</v>
      </c>
    </row>
    <row r="153" spans="1:11" ht="12.75">
      <c r="A153" s="2">
        <v>12619</v>
      </c>
      <c r="B153" s="2">
        <v>19</v>
      </c>
      <c r="C153" s="11">
        <v>38207</v>
      </c>
      <c r="D153" s="1"/>
      <c r="E153" s="2" t="s">
        <v>15</v>
      </c>
      <c r="F153" s="2" t="s">
        <v>24</v>
      </c>
      <c r="G153" s="1"/>
      <c r="H153" s="10" t="s">
        <v>35</v>
      </c>
      <c r="I153" s="2" t="s">
        <v>61</v>
      </c>
      <c r="J153" s="10" t="s">
        <v>16</v>
      </c>
      <c r="K153" s="2" t="str">
        <f t="shared" si="2"/>
        <v>Sunday Aft.</v>
      </c>
    </row>
    <row r="154" spans="1:11" ht="12.75">
      <c r="A154" s="2">
        <v>12620</v>
      </c>
      <c r="B154" s="2">
        <v>20</v>
      </c>
      <c r="C154" s="11">
        <v>38212</v>
      </c>
      <c r="D154" s="1"/>
      <c r="E154" s="2" t="s">
        <v>18</v>
      </c>
      <c r="F154" s="2" t="s">
        <v>23</v>
      </c>
      <c r="G154" s="1"/>
      <c r="H154" s="10" t="s">
        <v>34</v>
      </c>
      <c r="I154" s="2" t="s">
        <v>59</v>
      </c>
      <c r="J154" s="10" t="s">
        <v>14</v>
      </c>
      <c r="K154" s="2" t="str">
        <f t="shared" si="2"/>
        <v>Friday Night</v>
      </c>
    </row>
    <row r="155" spans="1:11" ht="12.75">
      <c r="A155" s="2">
        <v>12621</v>
      </c>
      <c r="B155" s="2">
        <v>20</v>
      </c>
      <c r="C155" s="11">
        <v>38213</v>
      </c>
      <c r="D155" s="1"/>
      <c r="E155" s="2" t="s">
        <v>22</v>
      </c>
      <c r="F155" s="2" t="s">
        <v>20</v>
      </c>
      <c r="G155" s="1"/>
      <c r="H155" s="10" t="s">
        <v>10</v>
      </c>
      <c r="I155" s="2" t="s">
        <v>60</v>
      </c>
      <c r="J155" s="10" t="s">
        <v>16</v>
      </c>
      <c r="K155" s="2" t="str">
        <f t="shared" si="2"/>
        <v>Saturday Aft.</v>
      </c>
    </row>
    <row r="156" spans="1:11" ht="12.75">
      <c r="A156" s="2">
        <v>12622</v>
      </c>
      <c r="B156" s="2">
        <v>20</v>
      </c>
      <c r="C156" s="11">
        <v>38213</v>
      </c>
      <c r="D156" s="1"/>
      <c r="E156" s="2" t="s">
        <v>21</v>
      </c>
      <c r="F156" s="2" t="s">
        <v>27</v>
      </c>
      <c r="G156" s="1"/>
      <c r="H156" s="10" t="s">
        <v>34</v>
      </c>
      <c r="I156" s="2" t="s">
        <v>60</v>
      </c>
      <c r="J156" s="10" t="s">
        <v>16</v>
      </c>
      <c r="K156" s="2" t="str">
        <f t="shared" si="2"/>
        <v>Saturday Aft.</v>
      </c>
    </row>
    <row r="157" spans="1:11" ht="12.75">
      <c r="A157" s="2">
        <v>12623</v>
      </c>
      <c r="B157" s="2">
        <v>20</v>
      </c>
      <c r="C157" s="11">
        <v>38213</v>
      </c>
      <c r="D157" s="1"/>
      <c r="E157" s="2" t="s">
        <v>24</v>
      </c>
      <c r="F157" s="2" t="s">
        <v>26</v>
      </c>
      <c r="G157" s="1"/>
      <c r="H157" s="10" t="s">
        <v>38</v>
      </c>
      <c r="I157" s="2" t="s">
        <v>60</v>
      </c>
      <c r="J157" s="10" t="s">
        <v>14</v>
      </c>
      <c r="K157" s="2" t="str">
        <f t="shared" si="2"/>
        <v>Saturday Night</v>
      </c>
    </row>
    <row r="158" spans="1:11" ht="12.75">
      <c r="A158" s="2">
        <v>12624</v>
      </c>
      <c r="B158" s="2">
        <v>20</v>
      </c>
      <c r="C158" s="11">
        <v>38213</v>
      </c>
      <c r="D158" s="1"/>
      <c r="E158" s="2" t="s">
        <v>30</v>
      </c>
      <c r="F158" s="2" t="s">
        <v>15</v>
      </c>
      <c r="G158" s="1"/>
      <c r="H158" s="10" t="s">
        <v>51</v>
      </c>
      <c r="I158" s="2" t="s">
        <v>60</v>
      </c>
      <c r="J158" s="10" t="s">
        <v>14</v>
      </c>
      <c r="K158" s="2" t="str">
        <f t="shared" si="2"/>
        <v>Saturday Night</v>
      </c>
    </row>
    <row r="159" spans="1:11" ht="12.75">
      <c r="A159" s="2">
        <v>12625</v>
      </c>
      <c r="B159" s="2">
        <v>20</v>
      </c>
      <c r="C159" s="11">
        <v>38214</v>
      </c>
      <c r="D159" s="1"/>
      <c r="E159" s="2" t="s">
        <v>25</v>
      </c>
      <c r="F159" s="2" t="s">
        <v>13</v>
      </c>
      <c r="G159" s="1"/>
      <c r="H159" s="10" t="s">
        <v>35</v>
      </c>
      <c r="I159" s="2" t="s">
        <v>61</v>
      </c>
      <c r="J159" s="10" t="s">
        <v>16</v>
      </c>
      <c r="K159" s="2" t="str">
        <f t="shared" si="2"/>
        <v>Sunday Aft.</v>
      </c>
    </row>
    <row r="160" spans="1:11" ht="12.75">
      <c r="A160" s="2">
        <v>12626</v>
      </c>
      <c r="B160" s="2">
        <v>20</v>
      </c>
      <c r="C160" s="11">
        <v>38214</v>
      </c>
      <c r="D160" s="1"/>
      <c r="E160" s="2" t="s">
        <v>29</v>
      </c>
      <c r="F160" s="2" t="s">
        <v>17</v>
      </c>
      <c r="G160" s="1"/>
      <c r="H160" s="10" t="s">
        <v>38</v>
      </c>
      <c r="I160" s="2" t="s">
        <v>61</v>
      </c>
      <c r="J160" s="10" t="s">
        <v>16</v>
      </c>
      <c r="K160" s="2" t="str">
        <f t="shared" si="2"/>
        <v>Sunday Aft.</v>
      </c>
    </row>
    <row r="161" spans="1:11" ht="12.75">
      <c r="A161" s="2">
        <v>12627</v>
      </c>
      <c r="B161" s="2">
        <v>20</v>
      </c>
      <c r="C161" s="11">
        <v>38214</v>
      </c>
      <c r="D161" s="1"/>
      <c r="E161" s="2" t="s">
        <v>28</v>
      </c>
      <c r="F161" s="2" t="s">
        <v>19</v>
      </c>
      <c r="G161" s="1"/>
      <c r="H161" s="10" t="s">
        <v>37</v>
      </c>
      <c r="I161" s="2" t="s">
        <v>61</v>
      </c>
      <c r="J161" s="10" t="s">
        <v>16</v>
      </c>
      <c r="K161" s="2" t="str">
        <f t="shared" si="2"/>
        <v>Sunday Aft.</v>
      </c>
    </row>
    <row r="162" spans="1:11" ht="12.75">
      <c r="A162" s="2">
        <v>12628</v>
      </c>
      <c r="B162" s="2">
        <v>21</v>
      </c>
      <c r="C162" s="11">
        <v>38219</v>
      </c>
      <c r="D162" s="1"/>
      <c r="E162" s="2" t="s">
        <v>23</v>
      </c>
      <c r="F162" s="2" t="s">
        <v>15</v>
      </c>
      <c r="G162" s="1"/>
      <c r="H162" s="10" t="s">
        <v>34</v>
      </c>
      <c r="I162" s="2" t="s">
        <v>59</v>
      </c>
      <c r="J162" s="10" t="s">
        <v>14</v>
      </c>
      <c r="K162" s="2" t="str">
        <f t="shared" si="2"/>
        <v>Friday Night</v>
      </c>
    </row>
    <row r="163" spans="1:11" ht="12.75">
      <c r="A163" s="2">
        <v>12629</v>
      </c>
      <c r="B163" s="2">
        <v>21</v>
      </c>
      <c r="C163" s="11">
        <v>38220</v>
      </c>
      <c r="D163" s="1"/>
      <c r="E163" s="2" t="s">
        <v>19</v>
      </c>
      <c r="F163" s="2" t="s">
        <v>24</v>
      </c>
      <c r="G163" s="1"/>
      <c r="H163" s="10" t="s">
        <v>9</v>
      </c>
      <c r="I163" s="2" t="s">
        <v>60</v>
      </c>
      <c r="J163" s="10" t="s">
        <v>16</v>
      </c>
      <c r="K163" s="2" t="str">
        <f t="shared" si="2"/>
        <v>Saturday Aft.</v>
      </c>
    </row>
    <row r="164" spans="1:11" ht="12.75">
      <c r="A164" s="2">
        <v>12630</v>
      </c>
      <c r="B164" s="2">
        <v>21</v>
      </c>
      <c r="C164" s="11">
        <v>38220</v>
      </c>
      <c r="D164" s="1"/>
      <c r="E164" s="2" t="s">
        <v>25</v>
      </c>
      <c r="F164" s="2" t="s">
        <v>22</v>
      </c>
      <c r="G164" s="1"/>
      <c r="H164" s="10" t="s">
        <v>35</v>
      </c>
      <c r="I164" s="2" t="s">
        <v>60</v>
      </c>
      <c r="J164" s="10" t="s">
        <v>16</v>
      </c>
      <c r="K164" s="2" t="str">
        <f t="shared" si="2"/>
        <v>Saturday Aft.</v>
      </c>
    </row>
    <row r="165" spans="1:11" ht="12.75">
      <c r="A165" s="2">
        <v>12631</v>
      </c>
      <c r="B165" s="2">
        <v>21</v>
      </c>
      <c r="C165" s="11">
        <v>38220</v>
      </c>
      <c r="D165" s="1"/>
      <c r="E165" s="2" t="s">
        <v>26</v>
      </c>
      <c r="F165" s="2" t="s">
        <v>18</v>
      </c>
      <c r="G165" s="1"/>
      <c r="H165" s="10" t="s">
        <v>46</v>
      </c>
      <c r="I165" s="2" t="s">
        <v>60</v>
      </c>
      <c r="J165" s="10" t="s">
        <v>14</v>
      </c>
      <c r="K165" s="2" t="str">
        <f t="shared" si="2"/>
        <v>Saturday Night</v>
      </c>
    </row>
    <row r="166" spans="1:11" ht="12.75">
      <c r="A166" s="2">
        <v>12632</v>
      </c>
      <c r="B166" s="2">
        <v>21</v>
      </c>
      <c r="C166" s="11">
        <v>38220</v>
      </c>
      <c r="D166" s="1"/>
      <c r="E166" s="2" t="s">
        <v>30</v>
      </c>
      <c r="F166" s="2" t="s">
        <v>29</v>
      </c>
      <c r="G166" s="1"/>
      <c r="H166" s="10" t="s">
        <v>38</v>
      </c>
      <c r="I166" s="2" t="s">
        <v>60</v>
      </c>
      <c r="J166" s="10" t="s">
        <v>14</v>
      </c>
      <c r="K166" s="2" t="str">
        <f t="shared" si="2"/>
        <v>Saturday Night</v>
      </c>
    </row>
    <row r="167" spans="1:11" ht="12.75">
      <c r="A167" s="2">
        <v>12633</v>
      </c>
      <c r="B167" s="2">
        <v>21</v>
      </c>
      <c r="C167" s="11">
        <v>38221</v>
      </c>
      <c r="D167" s="1"/>
      <c r="E167" s="2" t="s">
        <v>27</v>
      </c>
      <c r="F167" s="2" t="s">
        <v>17</v>
      </c>
      <c r="G167" s="1"/>
      <c r="H167" s="10" t="s">
        <v>39</v>
      </c>
      <c r="I167" s="2" t="s">
        <v>61</v>
      </c>
      <c r="J167" s="10" t="s">
        <v>16</v>
      </c>
      <c r="K167" s="2" t="str">
        <f t="shared" si="2"/>
        <v>Sunday Aft.</v>
      </c>
    </row>
    <row r="168" spans="1:11" ht="12.75">
      <c r="A168" s="2">
        <v>12634</v>
      </c>
      <c r="B168" s="2">
        <v>21</v>
      </c>
      <c r="C168" s="11">
        <v>38221</v>
      </c>
      <c r="D168" s="1"/>
      <c r="E168" s="2" t="s">
        <v>21</v>
      </c>
      <c r="F168" s="2" t="s">
        <v>13</v>
      </c>
      <c r="G168" s="1"/>
      <c r="H168" s="10" t="s">
        <v>34</v>
      </c>
      <c r="I168" s="2" t="s">
        <v>61</v>
      </c>
      <c r="J168" s="10" t="s">
        <v>16</v>
      </c>
      <c r="K168" s="2" t="str">
        <f t="shared" si="2"/>
        <v>Sunday Aft.</v>
      </c>
    </row>
    <row r="169" spans="1:11" ht="12.75">
      <c r="A169" s="2">
        <v>12635</v>
      </c>
      <c r="B169" s="2">
        <v>21</v>
      </c>
      <c r="C169" s="11">
        <v>38221</v>
      </c>
      <c r="D169" s="1"/>
      <c r="E169" s="2" t="s">
        <v>20</v>
      </c>
      <c r="F169" s="2" t="s">
        <v>28</v>
      </c>
      <c r="G169" s="1"/>
      <c r="H169" s="10" t="s">
        <v>37</v>
      </c>
      <c r="I169" s="2" t="s">
        <v>61</v>
      </c>
      <c r="J169" s="10" t="s">
        <v>16</v>
      </c>
      <c r="K169" s="2" t="str">
        <f t="shared" si="2"/>
        <v>Sunday Aft.</v>
      </c>
    </row>
    <row r="170" spans="1:11" ht="12.75">
      <c r="A170" s="2">
        <v>12636</v>
      </c>
      <c r="B170" s="2">
        <v>22</v>
      </c>
      <c r="C170" s="11">
        <v>38226</v>
      </c>
      <c r="D170" s="1"/>
      <c r="E170" s="2" t="s">
        <v>23</v>
      </c>
      <c r="F170" s="2" t="s">
        <v>19</v>
      </c>
      <c r="G170" s="1"/>
      <c r="H170" s="10" t="s">
        <v>34</v>
      </c>
      <c r="I170" s="2" t="s">
        <v>59</v>
      </c>
      <c r="J170" s="10" t="s">
        <v>14</v>
      </c>
      <c r="K170" s="2" t="str">
        <f t="shared" si="2"/>
        <v>Friday Night</v>
      </c>
    </row>
    <row r="171" spans="1:11" ht="12.75">
      <c r="A171" s="2">
        <v>12637</v>
      </c>
      <c r="B171" s="2">
        <v>22</v>
      </c>
      <c r="C171" s="11">
        <v>38227</v>
      </c>
      <c r="D171" s="1"/>
      <c r="E171" s="2" t="s">
        <v>13</v>
      </c>
      <c r="F171" s="2" t="s">
        <v>26</v>
      </c>
      <c r="G171" s="1"/>
      <c r="H171" s="10" t="s">
        <v>34</v>
      </c>
      <c r="I171" s="2" t="s">
        <v>60</v>
      </c>
      <c r="J171" s="10" t="s">
        <v>16</v>
      </c>
      <c r="K171" s="2" t="str">
        <f t="shared" si="2"/>
        <v>Saturday Aft.</v>
      </c>
    </row>
    <row r="172" spans="1:11" ht="12.75">
      <c r="A172" s="2">
        <v>12638</v>
      </c>
      <c r="B172" s="2">
        <v>22</v>
      </c>
      <c r="C172" s="11">
        <v>38227</v>
      </c>
      <c r="D172" s="1"/>
      <c r="E172" s="2" t="s">
        <v>28</v>
      </c>
      <c r="F172" s="2" t="s">
        <v>24</v>
      </c>
      <c r="G172" s="1"/>
      <c r="H172" s="10" t="s">
        <v>37</v>
      </c>
      <c r="I172" s="2" t="s">
        <v>60</v>
      </c>
      <c r="J172" s="10" t="s">
        <v>16</v>
      </c>
      <c r="K172" s="2" t="str">
        <f t="shared" si="2"/>
        <v>Saturday Aft.</v>
      </c>
    </row>
    <row r="173" spans="1:11" ht="12.75">
      <c r="A173" s="2">
        <v>12639</v>
      </c>
      <c r="B173" s="2">
        <v>22</v>
      </c>
      <c r="C173" s="11">
        <v>38227</v>
      </c>
      <c r="D173" s="1"/>
      <c r="E173" s="2" t="s">
        <v>27</v>
      </c>
      <c r="F173" s="2" t="s">
        <v>29</v>
      </c>
      <c r="G173" s="1"/>
      <c r="H173" s="10" t="s">
        <v>39</v>
      </c>
      <c r="I173" s="2" t="s">
        <v>60</v>
      </c>
      <c r="J173" s="10" t="s">
        <v>14</v>
      </c>
      <c r="K173" s="2" t="str">
        <f t="shared" si="2"/>
        <v>Saturday Night</v>
      </c>
    </row>
    <row r="174" spans="1:11" ht="12.75">
      <c r="A174" s="2">
        <v>12640</v>
      </c>
      <c r="B174" s="2">
        <v>22</v>
      </c>
      <c r="C174" s="11">
        <v>38227</v>
      </c>
      <c r="D174" s="1"/>
      <c r="E174" s="2" t="s">
        <v>17</v>
      </c>
      <c r="F174" s="2" t="s">
        <v>20</v>
      </c>
      <c r="G174" s="1"/>
      <c r="H174" s="10" t="s">
        <v>38</v>
      </c>
      <c r="I174" s="2" t="s">
        <v>60</v>
      </c>
      <c r="J174" s="10" t="s">
        <v>14</v>
      </c>
      <c r="K174" s="2" t="str">
        <f t="shared" si="2"/>
        <v>Saturday Night</v>
      </c>
    </row>
    <row r="175" spans="1:11" ht="12.75">
      <c r="A175" s="2">
        <v>12641</v>
      </c>
      <c r="B175" s="2">
        <v>22</v>
      </c>
      <c r="C175" s="11">
        <v>38228</v>
      </c>
      <c r="D175" s="1"/>
      <c r="E175" s="2" t="s">
        <v>25</v>
      </c>
      <c r="F175" s="2" t="s">
        <v>15</v>
      </c>
      <c r="G175" s="1"/>
      <c r="H175" s="10" t="s">
        <v>35</v>
      </c>
      <c r="I175" s="2" t="s">
        <v>61</v>
      </c>
      <c r="J175" s="10" t="s">
        <v>16</v>
      </c>
      <c r="K175" s="2" t="str">
        <f t="shared" si="2"/>
        <v>Sunday Aft.</v>
      </c>
    </row>
    <row r="176" spans="1:11" ht="12.75">
      <c r="A176" s="2">
        <v>12642</v>
      </c>
      <c r="B176" s="2">
        <v>22</v>
      </c>
      <c r="C176" s="11">
        <v>38228</v>
      </c>
      <c r="D176" s="1"/>
      <c r="E176" s="2" t="s">
        <v>18</v>
      </c>
      <c r="F176" s="2" t="s">
        <v>30</v>
      </c>
      <c r="G176" s="1"/>
      <c r="H176" s="10" t="s">
        <v>38</v>
      </c>
      <c r="I176" s="2" t="s">
        <v>61</v>
      </c>
      <c r="J176" s="10" t="s">
        <v>16</v>
      </c>
      <c r="K176" s="2" t="str">
        <f t="shared" si="2"/>
        <v>Sunday Aft.</v>
      </c>
    </row>
    <row r="177" spans="1:11" ht="12.75">
      <c r="A177" s="2">
        <v>12643</v>
      </c>
      <c r="B177" s="2">
        <v>22</v>
      </c>
      <c r="C177" s="11">
        <v>38228</v>
      </c>
      <c r="D177" s="1"/>
      <c r="E177" s="2" t="s">
        <v>22</v>
      </c>
      <c r="F177" s="2" t="s">
        <v>21</v>
      </c>
      <c r="G177" s="1"/>
      <c r="H177" s="10" t="s">
        <v>10</v>
      </c>
      <c r="I177" s="2" t="s">
        <v>61</v>
      </c>
      <c r="J177" s="10" t="s">
        <v>16</v>
      </c>
      <c r="K177" s="2" t="str">
        <f t="shared" si="2"/>
        <v>Sunday Aft.</v>
      </c>
    </row>
  </sheetData>
  <sheetProtection password="CF33" sheet="1" objects="1" scenarios="1"/>
  <printOptions/>
  <pageMargins left="0.75" right="0.75" top="1" bottom="1" header="0.5" footer="0.5"/>
  <pageSetup orientation="portrait" paperSize="9" r:id="rId1"/>
  <headerFooter alignWithMargins="0">
    <oddHeader>&amp;L&amp;18&amp;"CG Times,Bold"4.05&amp;C&amp;18&amp;"CG Times,Bold"&amp;UAFL CUB PREMIERSHIP SEASON
SEASON PROGRAM OF MATCHES - 2003</oddHeader>
    <oddFooter>&amp;C&amp;6Page &amp;P+0</oddFooter>
  </headerFooter>
  <rowBreaks count="4" manualBreakCount="4">
    <brk id="40" max="255" man="1"/>
    <brk id="81" max="255" man="1"/>
    <brk id="123" max="255" man="1"/>
    <brk id="163" max="255" man="1"/>
  </rowBreaks>
</worksheet>
</file>

<file path=xl/worksheets/sheet3.xml><?xml version="1.0" encoding="utf-8"?>
<worksheet xmlns="http://schemas.openxmlformats.org/spreadsheetml/2006/main" xmlns:r="http://schemas.openxmlformats.org/officeDocument/2006/relationships">
  <sheetPr>
    <tabColor indexed="43"/>
  </sheetPr>
  <dimension ref="A1:P36"/>
  <sheetViews>
    <sheetView showRowColHeaders="0" zoomScale="90" zoomScaleNormal="90" workbookViewId="0" topLeftCell="B1">
      <pane ySplit="5" topLeftCell="BM6" activePane="bottomLeft" state="frozen"/>
      <selection pane="topLeft" activeCell="B1" sqref="B1"/>
      <selection pane="bottomLeft" activeCell="H32" sqref="H32"/>
    </sheetView>
  </sheetViews>
  <sheetFormatPr defaultColWidth="9.140625" defaultRowHeight="12.75" customHeight="1"/>
  <cols>
    <col min="1" max="1" width="0" style="8" hidden="1" customWidth="1"/>
    <col min="2" max="2" width="3.28125" style="8" customWidth="1"/>
    <col min="3" max="3" width="8.28125" style="8" customWidth="1"/>
    <col min="4" max="4" width="11.140625" style="8" customWidth="1"/>
    <col min="5" max="5" width="11.28125" style="8" customWidth="1"/>
    <col min="6" max="6" width="18.7109375" style="8" customWidth="1"/>
    <col min="7" max="7" width="12.28125" style="8" customWidth="1"/>
    <col min="8" max="8" width="14.7109375" style="8" customWidth="1"/>
    <col min="9" max="10" width="14.421875" style="8" hidden="1" customWidth="1"/>
    <col min="11" max="11" width="14.7109375" style="8" customWidth="1"/>
    <col min="12" max="12" width="7.28125" style="8" customWidth="1"/>
    <col min="13" max="13" width="13.8515625" style="8" customWidth="1"/>
    <col min="14" max="16" width="10.421875" style="8" customWidth="1"/>
    <col min="17" max="16384" width="9.140625" style="8" customWidth="1"/>
  </cols>
  <sheetData>
    <row r="1" spans="1:16" s="13" customFormat="1" ht="9" customHeight="1">
      <c r="A1" s="20"/>
      <c r="B1" s="21"/>
      <c r="C1" s="21"/>
      <c r="D1" s="21"/>
      <c r="E1" s="21"/>
      <c r="F1" s="21"/>
      <c r="G1" s="21"/>
      <c r="H1" s="20"/>
      <c r="I1" s="20"/>
      <c r="J1" s="20"/>
      <c r="K1" s="20"/>
      <c r="L1" s="20"/>
      <c r="M1" s="20"/>
      <c r="N1" s="20"/>
      <c r="O1" s="20"/>
      <c r="P1" s="20"/>
    </row>
    <row r="2" spans="1:16" s="13" customFormat="1" ht="12.75" customHeight="1">
      <c r="A2" s="20"/>
      <c r="B2" s="22"/>
      <c r="C2" s="66" t="str">
        <f>"2004 AFL Fixture - "&amp;HLOOKUP(K3,Matches,2,FALSE)</f>
        <v>2004 AFL Fixture - Adelaide</v>
      </c>
      <c r="D2" s="67"/>
      <c r="E2" s="67"/>
      <c r="F2" s="67"/>
      <c r="G2" s="67"/>
      <c r="H2" s="68"/>
      <c r="I2" s="22"/>
      <c r="J2" s="22"/>
      <c r="K2" s="20"/>
      <c r="L2" s="20"/>
      <c r="M2" s="20"/>
      <c r="N2" s="20"/>
      <c r="O2" s="20"/>
      <c r="P2" s="20"/>
    </row>
    <row r="3" spans="1:16" s="13" customFormat="1" ht="12.75" customHeight="1">
      <c r="A3" s="20"/>
      <c r="B3" s="22"/>
      <c r="C3" s="69"/>
      <c r="D3" s="70"/>
      <c r="E3" s="70"/>
      <c r="F3" s="70"/>
      <c r="G3" s="70"/>
      <c r="H3" s="71"/>
      <c r="I3" s="22"/>
      <c r="J3" s="22"/>
      <c r="K3" s="23">
        <v>1</v>
      </c>
      <c r="L3" s="20"/>
      <c r="M3" s="20"/>
      <c r="N3" s="20"/>
      <c r="O3" s="20"/>
      <c r="P3" s="20"/>
    </row>
    <row r="4" spans="1:16" s="13" customFormat="1" ht="12.75" customHeight="1">
      <c r="A4" s="20"/>
      <c r="B4" s="22"/>
      <c r="C4" s="72"/>
      <c r="D4" s="73"/>
      <c r="E4" s="73"/>
      <c r="F4" s="73"/>
      <c r="G4" s="73"/>
      <c r="H4" s="74"/>
      <c r="I4" s="22"/>
      <c r="J4" s="22"/>
      <c r="L4" s="20"/>
      <c r="M4" s="20"/>
      <c r="N4" s="20"/>
      <c r="O4" s="20"/>
      <c r="P4" s="20"/>
    </row>
    <row r="5" spans="1:16" s="13" customFormat="1" ht="9" customHeight="1">
      <c r="A5" s="20"/>
      <c r="B5" s="21"/>
      <c r="C5" s="24"/>
      <c r="D5" s="24"/>
      <c r="E5" s="24"/>
      <c r="F5" s="24"/>
      <c r="G5" s="24"/>
      <c r="H5" s="20"/>
      <c r="I5" s="20"/>
      <c r="J5" s="20"/>
      <c r="K5" s="20"/>
      <c r="L5" s="20"/>
      <c r="M5" s="20"/>
      <c r="N5" s="20"/>
      <c r="O5" s="20"/>
      <c r="P5" s="20"/>
    </row>
    <row r="6" spans="1:16" ht="7.5" customHeight="1" thickBot="1">
      <c r="A6" s="9"/>
      <c r="B6" s="9"/>
      <c r="C6" s="9"/>
      <c r="D6" s="9"/>
      <c r="E6" s="9"/>
      <c r="F6" s="9"/>
      <c r="G6" s="9"/>
      <c r="H6" s="9"/>
      <c r="I6" s="9"/>
      <c r="J6" s="9"/>
      <c r="K6" s="9"/>
      <c r="L6" s="9"/>
      <c r="M6" s="9"/>
      <c r="N6" s="9"/>
      <c r="O6" s="9"/>
      <c r="P6" s="9"/>
    </row>
    <row r="7" spans="1:12" ht="15" customHeight="1" thickBot="1">
      <c r="A7" s="9"/>
      <c r="B7" s="9"/>
      <c r="C7" s="25" t="s">
        <v>1</v>
      </c>
      <c r="D7" s="26" t="s">
        <v>2</v>
      </c>
      <c r="E7" s="26" t="s">
        <v>49</v>
      </c>
      <c r="F7" s="26" t="s">
        <v>31</v>
      </c>
      <c r="G7" s="26" t="s">
        <v>32</v>
      </c>
      <c r="H7" s="26" t="s">
        <v>4</v>
      </c>
      <c r="I7" s="27"/>
      <c r="J7" s="27"/>
      <c r="K7" s="28" t="s">
        <v>55</v>
      </c>
      <c r="L7" s="9"/>
    </row>
    <row r="8" spans="1:12" ht="13.5" customHeight="1" thickBot="1">
      <c r="A8" s="9">
        <f aca="true" t="shared" si="0" ref="A8:A29">HLOOKUP($K$3,Matches,C8+2,FALSE)</f>
        <v>12474</v>
      </c>
      <c r="B8" s="9"/>
      <c r="C8" s="29">
        <v>1</v>
      </c>
      <c r="D8" s="30">
        <f>VLOOKUP(A8,Details,3,FALSE)</f>
        <v>38074</v>
      </c>
      <c r="E8" s="30" t="s">
        <v>57</v>
      </c>
      <c r="F8" s="31" t="str">
        <f aca="true" t="shared" si="1" ref="F8:F29">IF(VLOOKUP(A8,Details,5,FALSE)=HLOOKUP($K$3,Matches,2,FALSE),VLOOKUP(A8,Details,6,FALSE),VLOOKUP(A8,Details,5,FALSE))</f>
        <v>Kangaroos</v>
      </c>
      <c r="G8" s="31" t="str">
        <f aca="true" t="shared" si="2" ref="G8:G29">IF(VLOOKUP(A8,Details,5,FALSE)=HLOOKUP($K$3,Matches,2,FALSE),"Home","Away")</f>
        <v>Away</v>
      </c>
      <c r="H8" s="31" t="str">
        <f>VLOOKUP(A8,Details,8,FALSE)</f>
        <v>M.C.G.</v>
      </c>
      <c r="I8" s="32" t="str">
        <f>G8&amp;H8</f>
        <v>AwayM.C.G.</v>
      </c>
      <c r="J8" s="32" t="str">
        <f>G8&amp;K8</f>
        <v>AwaySunday Aft.</v>
      </c>
      <c r="K8" s="33" t="str">
        <f>VLOOKUP(A8,Details,11,FALSE)</f>
        <v>Sunday Aft.</v>
      </c>
      <c r="L8" s="9"/>
    </row>
    <row r="9" spans="1:12" ht="13.5" customHeight="1" thickBot="1">
      <c r="A9" s="9">
        <f t="shared" si="0"/>
        <v>12478</v>
      </c>
      <c r="B9" s="9"/>
      <c r="C9" s="34">
        <v>2</v>
      </c>
      <c r="D9" s="35">
        <f aca="true" t="shared" si="3" ref="D9:D29">VLOOKUP(A9,Details,3,FALSE)</f>
        <v>38080</v>
      </c>
      <c r="E9" s="35" t="s">
        <v>57</v>
      </c>
      <c r="F9" s="36" t="str">
        <f t="shared" si="1"/>
        <v>Brisbane Lions</v>
      </c>
      <c r="G9" s="36" t="str">
        <f t="shared" si="2"/>
        <v>Home</v>
      </c>
      <c r="H9" s="36" t="str">
        <f aca="true" t="shared" si="4" ref="H9:H29">VLOOKUP(A9,Details,8,FALSE)</f>
        <v>AAMI Stadium</v>
      </c>
      <c r="I9" s="32" t="str">
        <f aca="true" t="shared" si="5" ref="I9:I29">G9&amp;H9</f>
        <v>HomeAAMI Stadium</v>
      </c>
      <c r="J9" s="32" t="str">
        <f aca="true" t="shared" si="6" ref="J9:J29">G9&amp;K9</f>
        <v>HomeSaturday Aft.</v>
      </c>
      <c r="K9" s="37" t="str">
        <f aca="true" t="shared" si="7" ref="K9:K29">VLOOKUP(A9,Details,11,FALSE)</f>
        <v>Saturday Aft.</v>
      </c>
      <c r="L9" s="9"/>
    </row>
    <row r="10" spans="1:12" ht="13.5" customHeight="1" thickBot="1">
      <c r="A10" s="9">
        <f t="shared" si="0"/>
        <v>12490</v>
      </c>
      <c r="B10" s="9"/>
      <c r="C10" s="34">
        <v>3</v>
      </c>
      <c r="D10" s="35">
        <f t="shared" si="3"/>
        <v>38088</v>
      </c>
      <c r="E10" s="35" t="s">
        <v>57</v>
      </c>
      <c r="F10" s="36" t="str">
        <f t="shared" si="1"/>
        <v>Fremantle</v>
      </c>
      <c r="G10" s="36" t="str">
        <f t="shared" si="2"/>
        <v>Away</v>
      </c>
      <c r="H10" s="36" t="str">
        <f t="shared" si="4"/>
        <v>Subiaco</v>
      </c>
      <c r="I10" s="32" t="str">
        <f t="shared" si="5"/>
        <v>AwaySubiaco</v>
      </c>
      <c r="J10" s="32" t="str">
        <f t="shared" si="6"/>
        <v>AwaySunday Aft.</v>
      </c>
      <c r="K10" s="37" t="str">
        <f t="shared" si="7"/>
        <v>Sunday Aft.</v>
      </c>
      <c r="L10" s="9"/>
    </row>
    <row r="11" spans="1:12" ht="13.5" customHeight="1" thickBot="1">
      <c r="A11" s="9">
        <f t="shared" si="0"/>
        <v>12495</v>
      </c>
      <c r="B11" s="9"/>
      <c r="C11" s="34">
        <v>4</v>
      </c>
      <c r="D11" s="35">
        <f t="shared" si="3"/>
        <v>38094</v>
      </c>
      <c r="E11" s="35" t="s">
        <v>57</v>
      </c>
      <c r="F11" s="36" t="str">
        <f t="shared" si="1"/>
        <v>St. Kilda</v>
      </c>
      <c r="G11" s="36" t="str">
        <f t="shared" si="2"/>
        <v>Home</v>
      </c>
      <c r="H11" s="36" t="str">
        <f t="shared" si="4"/>
        <v>AAMI Stadium</v>
      </c>
      <c r="I11" s="32" t="str">
        <f t="shared" si="5"/>
        <v>HomeAAMI Stadium</v>
      </c>
      <c r="J11" s="32" t="str">
        <f t="shared" si="6"/>
        <v>HomeSaturday Night</v>
      </c>
      <c r="K11" s="37" t="str">
        <f t="shared" si="7"/>
        <v>Saturday Night</v>
      </c>
      <c r="L11" s="9"/>
    </row>
    <row r="12" spans="1:12" ht="13.5" customHeight="1" thickBot="1">
      <c r="A12" s="9">
        <f t="shared" si="0"/>
        <v>12500</v>
      </c>
      <c r="B12" s="9"/>
      <c r="C12" s="34">
        <v>5</v>
      </c>
      <c r="D12" s="35">
        <f t="shared" si="3"/>
        <v>38100</v>
      </c>
      <c r="E12" s="35" t="s">
        <v>57</v>
      </c>
      <c r="F12" s="36" t="str">
        <f t="shared" si="1"/>
        <v>Richmond</v>
      </c>
      <c r="G12" s="36" t="str">
        <f t="shared" si="2"/>
        <v>Away</v>
      </c>
      <c r="H12" s="36" t="str">
        <f t="shared" si="4"/>
        <v>Telstra Dome</v>
      </c>
      <c r="I12" s="32" t="str">
        <f t="shared" si="5"/>
        <v>AwayTelstra Dome</v>
      </c>
      <c r="J12" s="32" t="str">
        <f t="shared" si="6"/>
        <v>AwayFriday Night</v>
      </c>
      <c r="K12" s="37" t="str">
        <f t="shared" si="7"/>
        <v>Friday Night</v>
      </c>
      <c r="L12" s="9"/>
    </row>
    <row r="13" spans="1:12" ht="13.5" customHeight="1" thickBot="1">
      <c r="A13" s="9">
        <f t="shared" si="0"/>
        <v>12513</v>
      </c>
      <c r="B13" s="9"/>
      <c r="C13" s="34">
        <v>6</v>
      </c>
      <c r="D13" s="35">
        <f t="shared" si="3"/>
        <v>38109</v>
      </c>
      <c r="E13" s="35" t="s">
        <v>57</v>
      </c>
      <c r="F13" s="36" t="str">
        <f t="shared" si="1"/>
        <v>Geelong</v>
      </c>
      <c r="G13" s="36" t="str">
        <f t="shared" si="2"/>
        <v>Away</v>
      </c>
      <c r="H13" s="36" t="str">
        <f t="shared" si="4"/>
        <v>Skilled Stadium</v>
      </c>
      <c r="I13" s="32" t="str">
        <f t="shared" si="5"/>
        <v>AwaySkilled Stadium</v>
      </c>
      <c r="J13" s="32" t="str">
        <f t="shared" si="6"/>
        <v>AwaySunday Aft.</v>
      </c>
      <c r="K13" s="37" t="str">
        <f t="shared" si="7"/>
        <v>Sunday Aft.</v>
      </c>
      <c r="L13" s="9"/>
    </row>
    <row r="14" spans="1:12" ht="13.5" customHeight="1" thickBot="1">
      <c r="A14" s="9">
        <f t="shared" si="0"/>
        <v>12520</v>
      </c>
      <c r="B14" s="9"/>
      <c r="C14" s="34">
        <v>7</v>
      </c>
      <c r="D14" s="35">
        <f t="shared" si="3"/>
        <v>38115</v>
      </c>
      <c r="E14" s="35" t="s">
        <v>57</v>
      </c>
      <c r="F14" s="36" t="str">
        <f t="shared" si="1"/>
        <v>Port Adelaide</v>
      </c>
      <c r="G14" s="36" t="str">
        <f t="shared" si="2"/>
        <v>Away</v>
      </c>
      <c r="H14" s="36" t="str">
        <f t="shared" si="4"/>
        <v>AAMI Stadium</v>
      </c>
      <c r="I14" s="32" t="str">
        <f t="shared" si="5"/>
        <v>AwayAAMI Stadium</v>
      </c>
      <c r="J14" s="32" t="str">
        <f t="shared" si="6"/>
        <v>AwaySaturday Night</v>
      </c>
      <c r="K14" s="37" t="str">
        <f t="shared" si="7"/>
        <v>Saturday Night</v>
      </c>
      <c r="L14" s="9"/>
    </row>
    <row r="15" spans="1:16" ht="13.5" customHeight="1" thickBot="1">
      <c r="A15" s="9">
        <f t="shared" si="0"/>
        <v>12524</v>
      </c>
      <c r="B15" s="9"/>
      <c r="C15" s="34">
        <v>8</v>
      </c>
      <c r="D15" s="35">
        <f t="shared" si="3"/>
        <v>38121</v>
      </c>
      <c r="E15" s="35" t="s">
        <v>57</v>
      </c>
      <c r="F15" s="36" t="str">
        <f t="shared" si="1"/>
        <v>Essendon</v>
      </c>
      <c r="G15" s="36" t="str">
        <f t="shared" si="2"/>
        <v>Home</v>
      </c>
      <c r="H15" s="36" t="str">
        <f t="shared" si="4"/>
        <v>AAMI Stadium</v>
      </c>
      <c r="I15" s="32" t="str">
        <f t="shared" si="5"/>
        <v>HomeAAMI Stadium</v>
      </c>
      <c r="J15" s="32" t="str">
        <f t="shared" si="6"/>
        <v>HomeFriday Night</v>
      </c>
      <c r="K15" s="37" t="str">
        <f t="shared" si="7"/>
        <v>Friday Night</v>
      </c>
      <c r="L15" s="9"/>
      <c r="M15" s="42" t="s">
        <v>4</v>
      </c>
      <c r="N15" s="26" t="s">
        <v>52</v>
      </c>
      <c r="O15" s="26" t="s">
        <v>53</v>
      </c>
      <c r="P15" s="28" t="s">
        <v>54</v>
      </c>
    </row>
    <row r="16" spans="1:16" ht="13.5" customHeight="1" thickBot="1">
      <c r="A16" s="9">
        <f t="shared" si="0"/>
        <v>12532</v>
      </c>
      <c r="B16" s="9"/>
      <c r="C16" s="34">
        <v>9</v>
      </c>
      <c r="D16" s="35">
        <f t="shared" si="3"/>
        <v>38128</v>
      </c>
      <c r="E16" s="35" t="s">
        <v>57</v>
      </c>
      <c r="F16" s="36" t="str">
        <f t="shared" si="1"/>
        <v>Collingwood</v>
      </c>
      <c r="G16" s="36" t="str">
        <f t="shared" si="2"/>
        <v>Away</v>
      </c>
      <c r="H16" s="36" t="str">
        <f t="shared" si="4"/>
        <v>Telstra Dome</v>
      </c>
      <c r="I16" s="32" t="str">
        <f t="shared" si="5"/>
        <v>AwayTelstra Dome</v>
      </c>
      <c r="J16" s="32" t="str">
        <f t="shared" si="6"/>
        <v>AwayFriday Night</v>
      </c>
      <c r="K16" s="37" t="str">
        <f t="shared" si="7"/>
        <v>Friday Night</v>
      </c>
      <c r="L16" s="9"/>
      <c r="M16" s="43" t="s">
        <v>35</v>
      </c>
      <c r="N16" s="44">
        <f aca="true" t="shared" si="8" ref="N16:O27">COUNTIF($I$8:$I$29,N$15&amp;$M16)</f>
        <v>11</v>
      </c>
      <c r="O16" s="44">
        <f t="shared" si="8"/>
        <v>1</v>
      </c>
      <c r="P16" s="45">
        <f>O16+N16</f>
        <v>12</v>
      </c>
    </row>
    <row r="17" spans="1:16" ht="13.5" customHeight="1" thickBot="1">
      <c r="A17" s="9">
        <f t="shared" si="0"/>
        <v>12541</v>
      </c>
      <c r="B17" s="9"/>
      <c r="C17" s="34">
        <v>10</v>
      </c>
      <c r="D17" s="35">
        <f t="shared" si="3"/>
        <v>38136</v>
      </c>
      <c r="E17" s="35" t="s">
        <v>57</v>
      </c>
      <c r="F17" s="36" t="str">
        <f t="shared" si="1"/>
        <v>Hawthorn</v>
      </c>
      <c r="G17" s="36" t="str">
        <f t="shared" si="2"/>
        <v>Away</v>
      </c>
      <c r="H17" s="36" t="str">
        <f t="shared" si="4"/>
        <v>M.C.G.</v>
      </c>
      <c r="I17" s="32" t="str">
        <f t="shared" si="5"/>
        <v>AwayM.C.G.</v>
      </c>
      <c r="J17" s="32" t="str">
        <f t="shared" si="6"/>
        <v>AwaySaturday Aft.</v>
      </c>
      <c r="K17" s="37" t="str">
        <f t="shared" si="7"/>
        <v>Saturday Aft.</v>
      </c>
      <c r="L17" s="9"/>
      <c r="M17" s="46" t="s">
        <v>39</v>
      </c>
      <c r="N17" s="47">
        <f t="shared" si="8"/>
        <v>0</v>
      </c>
      <c r="O17" s="47">
        <f t="shared" si="8"/>
        <v>1</v>
      </c>
      <c r="P17" s="48">
        <f aca="true" t="shared" si="9" ref="P17:P27">O17+N17</f>
        <v>1</v>
      </c>
    </row>
    <row r="18" spans="1:16" ht="13.5" customHeight="1" thickBot="1">
      <c r="A18" s="9">
        <f t="shared" si="0"/>
        <v>12549</v>
      </c>
      <c r="B18" s="9"/>
      <c r="C18" s="34">
        <v>11</v>
      </c>
      <c r="D18" s="35">
        <f t="shared" si="3"/>
        <v>38143</v>
      </c>
      <c r="E18" s="35" t="s">
        <v>57</v>
      </c>
      <c r="F18" s="36" t="str">
        <f t="shared" si="1"/>
        <v>Carlton</v>
      </c>
      <c r="G18" s="36" t="str">
        <f t="shared" si="2"/>
        <v>Home</v>
      </c>
      <c r="H18" s="36" t="str">
        <f t="shared" si="4"/>
        <v>AAMI Stadium</v>
      </c>
      <c r="I18" s="32" t="str">
        <f t="shared" si="5"/>
        <v>HomeAAMI Stadium</v>
      </c>
      <c r="J18" s="32" t="str">
        <f t="shared" si="6"/>
        <v>HomeSaturday Aft.</v>
      </c>
      <c r="K18" s="37" t="str">
        <f t="shared" si="7"/>
        <v>Saturday Aft.</v>
      </c>
      <c r="L18" s="9"/>
      <c r="M18" s="46" t="s">
        <v>12</v>
      </c>
      <c r="N18" s="47">
        <f t="shared" si="8"/>
        <v>0</v>
      </c>
      <c r="O18" s="47">
        <f t="shared" si="8"/>
        <v>0</v>
      </c>
      <c r="P18" s="48">
        <f t="shared" si="9"/>
        <v>0</v>
      </c>
    </row>
    <row r="19" spans="1:16" ht="13.5" customHeight="1" thickBot="1">
      <c r="A19" s="9">
        <f t="shared" si="0"/>
        <v>12558</v>
      </c>
      <c r="B19" s="9"/>
      <c r="C19" s="34">
        <v>12</v>
      </c>
      <c r="D19" s="35">
        <f t="shared" si="3"/>
        <v>38150</v>
      </c>
      <c r="E19" s="35" t="s">
        <v>57</v>
      </c>
      <c r="F19" s="36" t="str">
        <f t="shared" si="1"/>
        <v>West Coast</v>
      </c>
      <c r="G19" s="36" t="str">
        <f t="shared" si="2"/>
        <v>Away</v>
      </c>
      <c r="H19" s="36" t="str">
        <f t="shared" si="4"/>
        <v>Subiaco</v>
      </c>
      <c r="I19" s="32" t="str">
        <f t="shared" si="5"/>
        <v>AwaySubiaco</v>
      </c>
      <c r="J19" s="32" t="str">
        <f t="shared" si="6"/>
        <v>AwaySaturday Night</v>
      </c>
      <c r="K19" s="37" t="str">
        <f t="shared" si="7"/>
        <v>Saturday Night</v>
      </c>
      <c r="L19" s="9"/>
      <c r="M19" s="46" t="s">
        <v>51</v>
      </c>
      <c r="N19" s="47">
        <f t="shared" si="8"/>
        <v>0</v>
      </c>
      <c r="O19" s="47">
        <f t="shared" si="8"/>
        <v>0</v>
      </c>
      <c r="P19" s="48">
        <f t="shared" si="9"/>
        <v>0</v>
      </c>
    </row>
    <row r="20" spans="1:16" ht="13.5" customHeight="1" thickBot="1">
      <c r="A20" s="9">
        <f t="shared" si="0"/>
        <v>12569</v>
      </c>
      <c r="B20" s="9"/>
      <c r="C20" s="34">
        <v>13</v>
      </c>
      <c r="D20" s="35">
        <f t="shared" si="3"/>
        <v>38158</v>
      </c>
      <c r="E20" s="35" t="s">
        <v>57</v>
      </c>
      <c r="F20" s="36" t="str">
        <f t="shared" si="1"/>
        <v>Western Bulldogs</v>
      </c>
      <c r="G20" s="36" t="str">
        <f t="shared" si="2"/>
        <v>Home</v>
      </c>
      <c r="H20" s="36" t="str">
        <f t="shared" si="4"/>
        <v>AAMI Stadium</v>
      </c>
      <c r="I20" s="32" t="str">
        <f t="shared" si="5"/>
        <v>HomeAAMI Stadium</v>
      </c>
      <c r="J20" s="32" t="str">
        <f t="shared" si="6"/>
        <v>HomeSunday Aft.</v>
      </c>
      <c r="K20" s="37" t="str">
        <f t="shared" si="7"/>
        <v>Sunday Aft.</v>
      </c>
      <c r="L20" s="9"/>
      <c r="M20" s="46" t="s">
        <v>34</v>
      </c>
      <c r="N20" s="47">
        <f t="shared" si="8"/>
        <v>0</v>
      </c>
      <c r="O20" s="47">
        <f t="shared" si="8"/>
        <v>2</v>
      </c>
      <c r="P20" s="48">
        <f t="shared" si="9"/>
        <v>2</v>
      </c>
    </row>
    <row r="21" spans="1:16" ht="13.5" customHeight="1" thickBot="1">
      <c r="A21" s="9">
        <f t="shared" si="0"/>
        <v>12579</v>
      </c>
      <c r="B21" s="9"/>
      <c r="C21" s="34">
        <v>14</v>
      </c>
      <c r="D21" s="35">
        <f t="shared" si="3"/>
        <v>38172</v>
      </c>
      <c r="E21" s="35" t="s">
        <v>57</v>
      </c>
      <c r="F21" s="36" t="str">
        <f t="shared" si="1"/>
        <v>Melbourne</v>
      </c>
      <c r="G21" s="36" t="str">
        <f t="shared" si="2"/>
        <v>Home</v>
      </c>
      <c r="H21" s="36" t="str">
        <f t="shared" si="4"/>
        <v>AAMI Stadium</v>
      </c>
      <c r="I21" s="32" t="str">
        <f t="shared" si="5"/>
        <v>HomeAAMI Stadium</v>
      </c>
      <c r="J21" s="32" t="str">
        <f t="shared" si="6"/>
        <v>HomeSunday Aft.</v>
      </c>
      <c r="K21" s="37" t="str">
        <f t="shared" si="7"/>
        <v>Sunday Aft.</v>
      </c>
      <c r="L21" s="9"/>
      <c r="M21" s="46" t="s">
        <v>9</v>
      </c>
      <c r="N21" s="47">
        <f t="shared" si="8"/>
        <v>0</v>
      </c>
      <c r="O21" s="47">
        <f t="shared" si="8"/>
        <v>0</v>
      </c>
      <c r="P21" s="48">
        <f t="shared" si="9"/>
        <v>0</v>
      </c>
    </row>
    <row r="22" spans="1:16" ht="13.5" customHeight="1" thickBot="1">
      <c r="A22" s="9">
        <f t="shared" si="0"/>
        <v>12584</v>
      </c>
      <c r="B22" s="9"/>
      <c r="C22" s="34">
        <v>15</v>
      </c>
      <c r="D22" s="35">
        <f t="shared" si="3"/>
        <v>38178</v>
      </c>
      <c r="E22" s="35" t="s">
        <v>57</v>
      </c>
      <c r="F22" s="36" t="str">
        <f t="shared" si="1"/>
        <v>Sydney</v>
      </c>
      <c r="G22" s="36" t="str">
        <f t="shared" si="2"/>
        <v>Away</v>
      </c>
      <c r="H22" s="36" t="str">
        <f t="shared" si="4"/>
        <v>S.C.G.</v>
      </c>
      <c r="I22" s="32" t="str">
        <f t="shared" si="5"/>
        <v>AwayS.C.G.</v>
      </c>
      <c r="J22" s="32" t="str">
        <f t="shared" si="6"/>
        <v>AwaySaturday Night</v>
      </c>
      <c r="K22" s="37" t="str">
        <f t="shared" si="7"/>
        <v>Saturday Night</v>
      </c>
      <c r="L22" s="9"/>
      <c r="M22" s="46" t="s">
        <v>36</v>
      </c>
      <c r="N22" s="47">
        <f t="shared" si="8"/>
        <v>0</v>
      </c>
      <c r="O22" s="47">
        <f t="shared" si="8"/>
        <v>1</v>
      </c>
      <c r="P22" s="48">
        <f t="shared" si="9"/>
        <v>1</v>
      </c>
    </row>
    <row r="23" spans="1:16" ht="13.5" customHeight="1" thickBot="1">
      <c r="A23" s="9">
        <f t="shared" si="0"/>
        <v>12591</v>
      </c>
      <c r="B23" s="9"/>
      <c r="C23" s="34">
        <v>16</v>
      </c>
      <c r="D23" s="35">
        <f t="shared" si="3"/>
        <v>38185</v>
      </c>
      <c r="E23" s="35" t="s">
        <v>57</v>
      </c>
      <c r="F23" s="36" t="str">
        <f t="shared" si="1"/>
        <v>Fremantle</v>
      </c>
      <c r="G23" s="36" t="str">
        <f t="shared" si="2"/>
        <v>Home</v>
      </c>
      <c r="H23" s="36" t="str">
        <f t="shared" si="4"/>
        <v>AAMI Stadium</v>
      </c>
      <c r="I23" s="32" t="str">
        <f t="shared" si="5"/>
        <v>HomeAAMI Stadium</v>
      </c>
      <c r="J23" s="32" t="str">
        <f t="shared" si="6"/>
        <v>HomeSaturday Night</v>
      </c>
      <c r="K23" s="37" t="str">
        <f t="shared" si="7"/>
        <v>Saturday Night</v>
      </c>
      <c r="L23" s="9"/>
      <c r="M23" s="46" t="s">
        <v>10</v>
      </c>
      <c r="N23" s="47">
        <f t="shared" si="8"/>
        <v>0</v>
      </c>
      <c r="O23" s="47">
        <f t="shared" si="8"/>
        <v>1</v>
      </c>
      <c r="P23" s="48">
        <f t="shared" si="9"/>
        <v>1</v>
      </c>
    </row>
    <row r="24" spans="1:16" ht="13.5" customHeight="1" thickBot="1">
      <c r="A24" s="9">
        <f t="shared" si="0"/>
        <v>12599</v>
      </c>
      <c r="B24" s="9"/>
      <c r="C24" s="34">
        <v>17</v>
      </c>
      <c r="D24" s="35">
        <f t="shared" si="3"/>
        <v>38192</v>
      </c>
      <c r="E24" s="35" t="s">
        <v>57</v>
      </c>
      <c r="F24" s="36" t="str">
        <f t="shared" si="1"/>
        <v>Brisbane Lions</v>
      </c>
      <c r="G24" s="36" t="str">
        <f t="shared" si="2"/>
        <v>Away</v>
      </c>
      <c r="H24" s="36" t="str">
        <f t="shared" si="4"/>
        <v>Gabba</v>
      </c>
      <c r="I24" s="32" t="str">
        <f t="shared" si="5"/>
        <v>AwayGabba</v>
      </c>
      <c r="J24" s="32" t="str">
        <f t="shared" si="6"/>
        <v>AwaySaturday Night</v>
      </c>
      <c r="K24" s="37" t="str">
        <f t="shared" si="7"/>
        <v>Saturday Night</v>
      </c>
      <c r="L24" s="9"/>
      <c r="M24" s="46" t="s">
        <v>37</v>
      </c>
      <c r="N24" s="47">
        <f t="shared" si="8"/>
        <v>0</v>
      </c>
      <c r="O24" s="47">
        <f t="shared" si="8"/>
        <v>2</v>
      </c>
      <c r="P24" s="48">
        <f t="shared" si="9"/>
        <v>2</v>
      </c>
    </row>
    <row r="25" spans="1:16" ht="13.5" customHeight="1" thickBot="1">
      <c r="A25" s="9">
        <f t="shared" si="0"/>
        <v>12604</v>
      </c>
      <c r="B25" s="9"/>
      <c r="C25" s="34">
        <v>18</v>
      </c>
      <c r="D25" s="35">
        <f t="shared" si="3"/>
        <v>38198</v>
      </c>
      <c r="E25" s="35" t="s">
        <v>57</v>
      </c>
      <c r="F25" s="36" t="str">
        <f t="shared" si="1"/>
        <v>Kangaroos</v>
      </c>
      <c r="G25" s="36" t="str">
        <f t="shared" si="2"/>
        <v>Home</v>
      </c>
      <c r="H25" s="36" t="str">
        <f t="shared" si="4"/>
        <v>AAMI Stadium</v>
      </c>
      <c r="I25" s="32" t="str">
        <f t="shared" si="5"/>
        <v>HomeAAMI Stadium</v>
      </c>
      <c r="J25" s="32" t="str">
        <f t="shared" si="6"/>
        <v>HomeFriday Night</v>
      </c>
      <c r="K25" s="37" t="str">
        <f t="shared" si="7"/>
        <v>Friday Night</v>
      </c>
      <c r="L25" s="9"/>
      <c r="M25" s="46" t="s">
        <v>38</v>
      </c>
      <c r="N25" s="47">
        <f t="shared" si="8"/>
        <v>0</v>
      </c>
      <c r="O25" s="47">
        <f t="shared" si="8"/>
        <v>2</v>
      </c>
      <c r="P25" s="48">
        <f t="shared" si="9"/>
        <v>2</v>
      </c>
    </row>
    <row r="26" spans="1:16" ht="13.5" customHeight="1" thickBot="1">
      <c r="A26" s="9">
        <f t="shared" si="0"/>
        <v>12613</v>
      </c>
      <c r="B26" s="9"/>
      <c r="C26" s="34">
        <v>19</v>
      </c>
      <c r="D26" s="35">
        <f t="shared" si="3"/>
        <v>38206</v>
      </c>
      <c r="E26" s="35" t="s">
        <v>57</v>
      </c>
      <c r="F26" s="36" t="str">
        <f t="shared" si="1"/>
        <v>St. Kilda</v>
      </c>
      <c r="G26" s="36" t="str">
        <f t="shared" si="2"/>
        <v>Away</v>
      </c>
      <c r="H26" s="36" t="str">
        <f t="shared" si="4"/>
        <v>York Park</v>
      </c>
      <c r="I26" s="32" t="str">
        <f t="shared" si="5"/>
        <v>AwayYork Park</v>
      </c>
      <c r="J26" s="32" t="str">
        <f t="shared" si="6"/>
        <v>AwaySaturday Aft.</v>
      </c>
      <c r="K26" s="37" t="str">
        <f t="shared" si="7"/>
        <v>Saturday Aft.</v>
      </c>
      <c r="L26" s="9"/>
      <c r="M26" s="46" t="s">
        <v>46</v>
      </c>
      <c r="N26" s="47">
        <f t="shared" si="8"/>
        <v>0</v>
      </c>
      <c r="O26" s="47">
        <f t="shared" si="8"/>
        <v>0</v>
      </c>
      <c r="P26" s="48">
        <f t="shared" si="9"/>
        <v>0</v>
      </c>
    </row>
    <row r="27" spans="1:16" ht="13.5" customHeight="1" thickBot="1">
      <c r="A27" s="9">
        <f t="shared" si="0"/>
        <v>12625</v>
      </c>
      <c r="B27" s="9"/>
      <c r="C27" s="34">
        <v>20</v>
      </c>
      <c r="D27" s="35">
        <f t="shared" si="3"/>
        <v>38214</v>
      </c>
      <c r="E27" s="35" t="s">
        <v>57</v>
      </c>
      <c r="F27" s="36" t="str">
        <f t="shared" si="1"/>
        <v>Richmond</v>
      </c>
      <c r="G27" s="36" t="str">
        <f t="shared" si="2"/>
        <v>Home</v>
      </c>
      <c r="H27" s="36" t="str">
        <f t="shared" si="4"/>
        <v>AAMI Stadium</v>
      </c>
      <c r="I27" s="32" t="str">
        <f t="shared" si="5"/>
        <v>HomeAAMI Stadium</v>
      </c>
      <c r="J27" s="32" t="str">
        <f t="shared" si="6"/>
        <v>HomeSunday Aft.</v>
      </c>
      <c r="K27" s="37" t="str">
        <f t="shared" si="7"/>
        <v>Sunday Aft.</v>
      </c>
      <c r="L27" s="9"/>
      <c r="M27" s="49" t="s">
        <v>11</v>
      </c>
      <c r="N27" s="50">
        <f t="shared" si="8"/>
        <v>0</v>
      </c>
      <c r="O27" s="50">
        <f t="shared" si="8"/>
        <v>1</v>
      </c>
      <c r="P27" s="51">
        <f t="shared" si="9"/>
        <v>1</v>
      </c>
    </row>
    <row r="28" spans="1:16" ht="13.5" customHeight="1" thickBot="1">
      <c r="A28" s="9">
        <f t="shared" si="0"/>
        <v>12630</v>
      </c>
      <c r="B28" s="9"/>
      <c r="C28" s="34">
        <v>21</v>
      </c>
      <c r="D28" s="35">
        <f t="shared" si="3"/>
        <v>38220</v>
      </c>
      <c r="E28" s="35" t="s">
        <v>57</v>
      </c>
      <c r="F28" s="36" t="str">
        <f t="shared" si="1"/>
        <v>Geelong</v>
      </c>
      <c r="G28" s="36" t="str">
        <f t="shared" si="2"/>
        <v>Home</v>
      </c>
      <c r="H28" s="36" t="str">
        <f t="shared" si="4"/>
        <v>AAMI Stadium</v>
      </c>
      <c r="I28" s="32" t="str">
        <f t="shared" si="5"/>
        <v>HomeAAMI Stadium</v>
      </c>
      <c r="J28" s="32" t="str">
        <f t="shared" si="6"/>
        <v>HomeSaturday Aft.</v>
      </c>
      <c r="K28" s="37" t="str">
        <f t="shared" si="7"/>
        <v>Saturday Aft.</v>
      </c>
      <c r="L28" s="9"/>
      <c r="M28" s="9"/>
      <c r="N28" s="9"/>
      <c r="O28" s="9"/>
      <c r="P28" s="9"/>
    </row>
    <row r="29" spans="1:16" ht="13.5" customHeight="1" thickBot="1">
      <c r="A29" s="9">
        <f t="shared" si="0"/>
        <v>12641</v>
      </c>
      <c r="B29" s="9"/>
      <c r="C29" s="38">
        <v>22</v>
      </c>
      <c r="D29" s="39">
        <f t="shared" si="3"/>
        <v>38228</v>
      </c>
      <c r="E29" s="39" t="s">
        <v>57</v>
      </c>
      <c r="F29" s="40" t="str">
        <f t="shared" si="1"/>
        <v>Port Adelaide</v>
      </c>
      <c r="G29" s="40" t="str">
        <f t="shared" si="2"/>
        <v>Home</v>
      </c>
      <c r="H29" s="40" t="str">
        <f t="shared" si="4"/>
        <v>AAMI Stadium</v>
      </c>
      <c r="I29" s="32" t="str">
        <f t="shared" si="5"/>
        <v>HomeAAMI Stadium</v>
      </c>
      <c r="J29" s="32" t="str">
        <f t="shared" si="6"/>
        <v>HomeSunday Aft.</v>
      </c>
      <c r="K29" s="41" t="str">
        <f t="shared" si="7"/>
        <v>Sunday Aft.</v>
      </c>
      <c r="L29" s="9"/>
      <c r="M29" s="42" t="s">
        <v>55</v>
      </c>
      <c r="N29" s="26" t="s">
        <v>52</v>
      </c>
      <c r="O29" s="26" t="s">
        <v>53</v>
      </c>
      <c r="P29" s="28" t="s">
        <v>54</v>
      </c>
    </row>
    <row r="30" spans="13:16" ht="13.5" customHeight="1">
      <c r="M30" s="43" t="s">
        <v>40</v>
      </c>
      <c r="N30" s="44">
        <f aca="true" t="shared" si="10" ref="N30:O36">COUNTIF($J$8:$J$29,N$29&amp;$M30)</f>
        <v>0</v>
      </c>
      <c r="O30" s="44">
        <f t="shared" si="10"/>
        <v>0</v>
      </c>
      <c r="P30" s="45">
        <f aca="true" t="shared" si="11" ref="P30:P36">O30+N30</f>
        <v>0</v>
      </c>
    </row>
    <row r="31" spans="13:16" ht="13.5" customHeight="1">
      <c r="M31" s="46" t="s">
        <v>41</v>
      </c>
      <c r="N31" s="47">
        <f t="shared" si="10"/>
        <v>2</v>
      </c>
      <c r="O31" s="47">
        <f t="shared" si="10"/>
        <v>2</v>
      </c>
      <c r="P31" s="48">
        <f t="shared" si="11"/>
        <v>4</v>
      </c>
    </row>
    <row r="32" spans="13:16" ht="13.5" customHeight="1">
      <c r="M32" s="46" t="s">
        <v>42</v>
      </c>
      <c r="N32" s="47">
        <f t="shared" si="10"/>
        <v>3</v>
      </c>
      <c r="O32" s="47">
        <f t="shared" si="10"/>
        <v>2</v>
      </c>
      <c r="P32" s="48">
        <f t="shared" si="11"/>
        <v>5</v>
      </c>
    </row>
    <row r="33" spans="13:16" ht="13.5" customHeight="1">
      <c r="M33" s="46" t="s">
        <v>43</v>
      </c>
      <c r="N33" s="47">
        <f t="shared" si="10"/>
        <v>2</v>
      </c>
      <c r="O33" s="47">
        <f t="shared" si="10"/>
        <v>4</v>
      </c>
      <c r="P33" s="48">
        <f t="shared" si="11"/>
        <v>6</v>
      </c>
    </row>
    <row r="34" spans="13:16" ht="13.5" customHeight="1">
      <c r="M34" s="46" t="s">
        <v>44</v>
      </c>
      <c r="N34" s="47">
        <f t="shared" si="10"/>
        <v>4</v>
      </c>
      <c r="O34" s="47">
        <f t="shared" si="10"/>
        <v>3</v>
      </c>
      <c r="P34" s="48">
        <f t="shared" si="11"/>
        <v>7</v>
      </c>
    </row>
    <row r="35" spans="13:16" ht="13.5" customHeight="1">
      <c r="M35" s="46" t="s">
        <v>56</v>
      </c>
      <c r="N35" s="47">
        <f t="shared" si="10"/>
        <v>0</v>
      </c>
      <c r="O35" s="47">
        <f t="shared" si="10"/>
        <v>0</v>
      </c>
      <c r="P35" s="48">
        <f t="shared" si="11"/>
        <v>0</v>
      </c>
    </row>
    <row r="36" spans="13:16" ht="13.5" customHeight="1" thickBot="1">
      <c r="M36" s="49" t="s">
        <v>45</v>
      </c>
      <c r="N36" s="50">
        <f t="shared" si="10"/>
        <v>0</v>
      </c>
      <c r="O36" s="50">
        <f t="shared" si="10"/>
        <v>0</v>
      </c>
      <c r="P36" s="51">
        <f t="shared" si="11"/>
        <v>0</v>
      </c>
    </row>
    <row r="37" ht="13.5" customHeight="1"/>
    <row r="38" ht="13.5" customHeight="1"/>
  </sheetData>
  <sheetProtection password="CF33" sheet="1" objects="1" scenarios="1"/>
  <mergeCells count="1">
    <mergeCell ref="C2:H4"/>
  </mergeCells>
  <conditionalFormatting sqref="G8:G29">
    <cfRule type="cellIs" priority="1" dxfId="0" operator="equal" stopIfTrue="1">
      <formula>"Home"</formula>
    </cfRule>
  </conditionalFormatting>
  <printOptions/>
  <pageMargins left="0.75" right="0.75" top="1" bottom="1" header="0.5" footer="0.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tabColor indexed="29"/>
  </sheetPr>
  <dimension ref="A1:N30"/>
  <sheetViews>
    <sheetView showRowColHeaders="0" tabSelected="1" zoomScale="90" zoomScaleNormal="90" workbookViewId="0" topLeftCell="A1">
      <pane ySplit="5" topLeftCell="BM6" activePane="bottomLeft" state="frozen"/>
      <selection pane="topLeft" activeCell="B1" sqref="B1"/>
      <selection pane="bottomLeft" activeCell="H29" sqref="H29"/>
    </sheetView>
  </sheetViews>
  <sheetFormatPr defaultColWidth="9.140625" defaultRowHeight="12.75" customHeight="1"/>
  <cols>
    <col min="1" max="1" width="9.140625" style="8" hidden="1" customWidth="1"/>
    <col min="2" max="2" width="3.28125" style="8" customWidth="1"/>
    <col min="3" max="3" width="12.00390625" style="8" customWidth="1"/>
    <col min="4" max="4" width="15.7109375" style="8" customWidth="1"/>
    <col min="5" max="5" width="11.7109375" style="8" customWidth="1"/>
    <col min="6" max="6" width="17.7109375" style="8" customWidth="1"/>
    <col min="7" max="7" width="4.7109375" style="8" customWidth="1"/>
    <col min="8" max="8" width="17.7109375" style="8" customWidth="1"/>
    <col min="9" max="9" width="15.57421875" style="8" customWidth="1"/>
    <col min="10" max="10" width="5.7109375" style="8" customWidth="1"/>
    <col min="11" max="11" width="8.7109375" style="8" customWidth="1"/>
    <col min="12" max="12" width="17.28125" style="8" customWidth="1"/>
    <col min="13" max="13" width="5.28125" style="8" customWidth="1"/>
    <col min="14" max="14" width="18.28125" style="8" customWidth="1"/>
    <col min="15" max="15" width="12.57421875" style="8" customWidth="1"/>
    <col min="16" max="16384" width="9.140625" style="8" customWidth="1"/>
  </cols>
  <sheetData>
    <row r="1" spans="1:13" s="16" customFormat="1" ht="9" customHeight="1">
      <c r="A1" s="14"/>
      <c r="B1" s="15"/>
      <c r="C1" s="15"/>
      <c r="D1" s="15"/>
      <c r="E1" s="15"/>
      <c r="F1" s="15"/>
      <c r="G1" s="15"/>
      <c r="H1" s="14"/>
      <c r="I1" s="14"/>
      <c r="J1" s="14"/>
      <c r="K1" s="14"/>
      <c r="L1" s="14"/>
      <c r="M1" s="14"/>
    </row>
    <row r="2" spans="1:13" s="16" customFormat="1" ht="12.75" customHeight="1">
      <c r="A2" s="14"/>
      <c r="B2" s="17"/>
      <c r="C2" s="66" t="str">
        <f>"2004 AFL Fixture - Round "&amp;I3</f>
        <v>2004 AFL Fixture - Round 1</v>
      </c>
      <c r="D2" s="67"/>
      <c r="E2" s="67"/>
      <c r="F2" s="67"/>
      <c r="G2" s="67"/>
      <c r="H2" s="68"/>
      <c r="I2" s="14"/>
      <c r="J2" s="14"/>
      <c r="K2" s="14"/>
      <c r="L2" s="14"/>
      <c r="M2" s="14"/>
    </row>
    <row r="3" spans="1:13" s="16" customFormat="1" ht="12.75" customHeight="1">
      <c r="A3" s="14"/>
      <c r="B3" s="17"/>
      <c r="C3" s="69"/>
      <c r="D3" s="70"/>
      <c r="E3" s="70"/>
      <c r="F3" s="70"/>
      <c r="G3" s="70"/>
      <c r="H3" s="71"/>
      <c r="I3" s="18">
        <v>1</v>
      </c>
      <c r="J3" s="14"/>
      <c r="K3" s="14"/>
      <c r="L3" s="14"/>
      <c r="M3" s="14"/>
    </row>
    <row r="4" spans="1:13" s="16" customFormat="1" ht="12.75" customHeight="1">
      <c r="A4" s="14"/>
      <c r="B4" s="17"/>
      <c r="C4" s="72"/>
      <c r="D4" s="73"/>
      <c r="E4" s="73"/>
      <c r="F4" s="73"/>
      <c r="G4" s="73"/>
      <c r="H4" s="74"/>
      <c r="J4" s="14"/>
      <c r="K4" s="14"/>
      <c r="L4" s="14"/>
      <c r="M4" s="14"/>
    </row>
    <row r="5" spans="1:13" s="16" customFormat="1" ht="9" customHeight="1">
      <c r="A5" s="14"/>
      <c r="B5" s="15"/>
      <c r="C5" s="19"/>
      <c r="D5" s="19"/>
      <c r="E5" s="19"/>
      <c r="F5" s="19"/>
      <c r="G5" s="19"/>
      <c r="H5" s="14"/>
      <c r="I5" s="14"/>
      <c r="J5" s="14"/>
      <c r="K5" s="14"/>
      <c r="L5" s="14"/>
      <c r="M5" s="14"/>
    </row>
    <row r="6" spans="1:12" ht="7.5" customHeight="1" thickBot="1">
      <c r="A6" s="9"/>
      <c r="B6" s="9"/>
      <c r="C6" s="9"/>
      <c r="D6" s="9"/>
      <c r="E6" s="9"/>
      <c r="F6" s="9"/>
      <c r="G6" s="9"/>
      <c r="H6" s="9"/>
      <c r="I6" s="9"/>
      <c r="J6" s="9"/>
      <c r="K6" s="9"/>
      <c r="L6" s="9"/>
    </row>
    <row r="7" spans="1:10" ht="22.5" customHeight="1" thickBot="1">
      <c r="A7" s="9"/>
      <c r="B7" s="9"/>
      <c r="C7" s="52" t="s">
        <v>2</v>
      </c>
      <c r="D7" s="53" t="s">
        <v>55</v>
      </c>
      <c r="E7" s="53" t="s">
        <v>49</v>
      </c>
      <c r="F7" s="53" t="s">
        <v>5</v>
      </c>
      <c r="G7" s="53"/>
      <c r="H7" s="53" t="s">
        <v>6</v>
      </c>
      <c r="I7" s="54" t="s">
        <v>4</v>
      </c>
      <c r="J7" s="9"/>
    </row>
    <row r="8" spans="1:10" ht="15" customHeight="1">
      <c r="A8" s="81">
        <f>12468+(I3-1)*8</f>
        <v>12468</v>
      </c>
      <c r="B8" s="9"/>
      <c r="C8" s="86">
        <f>VLOOKUP(A8,Details,3,FALSE)</f>
        <v>38072</v>
      </c>
      <c r="D8" s="88" t="str">
        <f>VLOOKUP(A8,Details,11,FALSE)</f>
        <v>Friday Night</v>
      </c>
      <c r="E8" s="88" t="s">
        <v>57</v>
      </c>
      <c r="F8" s="84" t="str">
        <f>VLOOKUP(A8,Details,5,FALSE)</f>
        <v>Richmond</v>
      </c>
      <c r="G8" s="82" t="s">
        <v>47</v>
      </c>
      <c r="H8" s="84" t="str">
        <f>VLOOKUP(A8,Details,6,FALSE)</f>
        <v>Collingwood</v>
      </c>
      <c r="I8" s="90" t="str">
        <f>VLOOKUP(A8,Details,8,FALSE)</f>
        <v>M.C.G.</v>
      </c>
      <c r="J8" s="9"/>
    </row>
    <row r="9" spans="1:10" ht="15" customHeight="1">
      <c r="A9" s="81"/>
      <c r="B9" s="9"/>
      <c r="C9" s="87"/>
      <c r="D9" s="89"/>
      <c r="E9" s="89"/>
      <c r="F9" s="85"/>
      <c r="G9" s="83"/>
      <c r="H9" s="85"/>
      <c r="I9" s="91"/>
      <c r="J9" s="9"/>
    </row>
    <row r="10" spans="1:10" ht="15" customHeight="1">
      <c r="A10" s="81">
        <f>A8+1</f>
        <v>12469</v>
      </c>
      <c r="B10" s="9"/>
      <c r="C10" s="87">
        <f>VLOOKUP(A10,Details,3,FALSE)</f>
        <v>38073</v>
      </c>
      <c r="D10" s="89" t="str">
        <f>VLOOKUP(A10,Details,11,FALSE)</f>
        <v>Saturday Aft.</v>
      </c>
      <c r="E10" s="88" t="s">
        <v>57</v>
      </c>
      <c r="F10" s="85" t="str">
        <f>VLOOKUP(A10,Details,5,FALSE)</f>
        <v>Hawthorn</v>
      </c>
      <c r="G10" s="83" t="s">
        <v>47</v>
      </c>
      <c r="H10" s="85" t="str">
        <f>VLOOKUP(A10,Details,6,FALSE)</f>
        <v>Melbourne</v>
      </c>
      <c r="I10" s="91" t="str">
        <f>VLOOKUP(A10,Details,8,FALSE)</f>
        <v>M.C.G.</v>
      </c>
      <c r="J10" s="9"/>
    </row>
    <row r="11" spans="1:10" ht="15" customHeight="1">
      <c r="A11" s="81"/>
      <c r="B11" s="9"/>
      <c r="C11" s="87"/>
      <c r="D11" s="89"/>
      <c r="E11" s="89"/>
      <c r="F11" s="85"/>
      <c r="G11" s="83"/>
      <c r="H11" s="85"/>
      <c r="I11" s="91"/>
      <c r="J11" s="9"/>
    </row>
    <row r="12" spans="1:10" ht="15" customHeight="1">
      <c r="A12" s="81">
        <f>A10+1</f>
        <v>12470</v>
      </c>
      <c r="B12" s="9"/>
      <c r="C12" s="87">
        <f>VLOOKUP(A12,Details,3,FALSE)</f>
        <v>38073</v>
      </c>
      <c r="D12" s="89" t="str">
        <f>VLOOKUP(A12,Details,11,FALSE)</f>
        <v>Saturday Aft.</v>
      </c>
      <c r="E12" s="88" t="s">
        <v>57</v>
      </c>
      <c r="F12" s="85" t="str">
        <f>VLOOKUP(A12,Details,5,FALSE)</f>
        <v>Fremantle</v>
      </c>
      <c r="G12" s="83" t="s">
        <v>47</v>
      </c>
      <c r="H12" s="85" t="str">
        <f>VLOOKUP(A12,Details,6,FALSE)</f>
        <v>Carlton</v>
      </c>
      <c r="I12" s="91" t="str">
        <f>VLOOKUP(A12,Details,8,FALSE)</f>
        <v>Subiaco</v>
      </c>
      <c r="J12" s="9"/>
    </row>
    <row r="13" spans="1:10" ht="15" customHeight="1" thickBot="1">
      <c r="A13" s="81"/>
      <c r="B13" s="9"/>
      <c r="C13" s="87"/>
      <c r="D13" s="89"/>
      <c r="E13" s="89"/>
      <c r="F13" s="85"/>
      <c r="G13" s="83"/>
      <c r="H13" s="85"/>
      <c r="I13" s="91"/>
      <c r="J13" s="9"/>
    </row>
    <row r="14" spans="1:14" ht="15" customHeight="1">
      <c r="A14" s="81">
        <f>A12+1</f>
        <v>12471</v>
      </c>
      <c r="B14" s="9"/>
      <c r="C14" s="87">
        <f>VLOOKUP(A14,Details,3,FALSE)</f>
        <v>38073</v>
      </c>
      <c r="D14" s="89" t="str">
        <f>VLOOKUP(A14,Details,11,FALSE)</f>
        <v>Saturday Night</v>
      </c>
      <c r="E14" s="88" t="s">
        <v>57</v>
      </c>
      <c r="F14" s="85" t="str">
        <f>VLOOKUP(A14,Details,5,FALSE)</f>
        <v>Brisbane Lions</v>
      </c>
      <c r="G14" s="83" t="s">
        <v>47</v>
      </c>
      <c r="H14" s="85" t="str">
        <f>VLOOKUP(A14,Details,6,FALSE)</f>
        <v>Sydney</v>
      </c>
      <c r="I14" s="91" t="str">
        <f>VLOOKUP(A14,Details,8,FALSE)</f>
        <v>Gabba</v>
      </c>
      <c r="J14" s="9"/>
      <c r="K14" s="104" t="s">
        <v>64</v>
      </c>
      <c r="L14" s="105"/>
      <c r="M14" s="108" t="s">
        <v>70</v>
      </c>
      <c r="N14" s="98" t="s">
        <v>69</v>
      </c>
    </row>
    <row r="15" spans="1:14" ht="15" customHeight="1" thickBot="1">
      <c r="A15" s="81"/>
      <c r="B15" s="9"/>
      <c r="C15" s="87"/>
      <c r="D15" s="89"/>
      <c r="E15" s="89"/>
      <c r="F15" s="85"/>
      <c r="G15" s="83"/>
      <c r="H15" s="85"/>
      <c r="I15" s="91"/>
      <c r="J15" s="9"/>
      <c r="K15" s="106"/>
      <c r="L15" s="107"/>
      <c r="M15" s="109"/>
      <c r="N15" s="99"/>
    </row>
    <row r="16" spans="1:14" ht="15" customHeight="1">
      <c r="A16" s="81">
        <f>A14+1</f>
        <v>12472</v>
      </c>
      <c r="B16" s="9"/>
      <c r="C16" s="87">
        <f>VLOOKUP(A16,Details,3,FALSE)</f>
        <v>38073</v>
      </c>
      <c r="D16" s="89" t="str">
        <f>VLOOKUP(A16,Details,11,FALSE)</f>
        <v>Saturday Night</v>
      </c>
      <c r="E16" s="88" t="s">
        <v>57</v>
      </c>
      <c r="F16" s="85" t="str">
        <f>VLOOKUP(A16,Details,5,FALSE)</f>
        <v>St. Kilda</v>
      </c>
      <c r="G16" s="83" t="s">
        <v>47</v>
      </c>
      <c r="H16" s="85" t="str">
        <f>VLOOKUP(A16,Details,6,FALSE)</f>
        <v>Geelong</v>
      </c>
      <c r="I16" s="91" t="str">
        <f>VLOOKUP(A16,Details,8,FALSE)</f>
        <v>Telstra Dome</v>
      </c>
      <c r="J16" s="9"/>
      <c r="K16" s="100" t="s">
        <v>71</v>
      </c>
      <c r="L16" s="101"/>
      <c r="M16" s="55">
        <v>4</v>
      </c>
      <c r="N16" s="56" t="s">
        <v>65</v>
      </c>
    </row>
    <row r="17" spans="1:14" ht="15" customHeight="1">
      <c r="A17" s="81"/>
      <c r="B17" s="9"/>
      <c r="C17" s="87"/>
      <c r="D17" s="89"/>
      <c r="E17" s="89"/>
      <c r="F17" s="85"/>
      <c r="G17" s="83"/>
      <c r="H17" s="85"/>
      <c r="I17" s="91"/>
      <c r="J17" s="9"/>
      <c r="K17" s="102" t="s">
        <v>72</v>
      </c>
      <c r="L17" s="103"/>
      <c r="M17" s="55">
        <v>2</v>
      </c>
      <c r="N17" s="56" t="s">
        <v>66</v>
      </c>
    </row>
    <row r="18" spans="1:14" ht="15" customHeight="1">
      <c r="A18" s="81">
        <f>A16+1</f>
        <v>12473</v>
      </c>
      <c r="B18" s="9"/>
      <c r="C18" s="87">
        <f>VLOOKUP(A18,Details,3,FALSE)</f>
        <v>38074</v>
      </c>
      <c r="D18" s="89" t="str">
        <f>VLOOKUP(A18,Details,11,FALSE)</f>
        <v>Sunday Aft.</v>
      </c>
      <c r="E18" s="88" t="s">
        <v>57</v>
      </c>
      <c r="F18" s="85" t="str">
        <f>VLOOKUP(A18,Details,5,FALSE)</f>
        <v>Port Adelaide</v>
      </c>
      <c r="G18" s="83" t="s">
        <v>47</v>
      </c>
      <c r="H18" s="85" t="str">
        <f>VLOOKUP(A18,Details,6,FALSE)</f>
        <v>Essendon</v>
      </c>
      <c r="I18" s="91" t="str">
        <f>VLOOKUP(A18,Details,8,FALSE)</f>
        <v>AAMI Stadium</v>
      </c>
      <c r="J18" s="9"/>
      <c r="K18" s="102" t="s">
        <v>73</v>
      </c>
      <c r="L18" s="103"/>
      <c r="M18" s="55">
        <v>2</v>
      </c>
      <c r="N18" s="56" t="s">
        <v>67</v>
      </c>
    </row>
    <row r="19" spans="1:14" ht="15" customHeight="1" thickBot="1">
      <c r="A19" s="81"/>
      <c r="B19" s="9"/>
      <c r="C19" s="87"/>
      <c r="D19" s="89"/>
      <c r="E19" s="89"/>
      <c r="F19" s="85"/>
      <c r="G19" s="83"/>
      <c r="H19" s="85"/>
      <c r="I19" s="91"/>
      <c r="J19" s="9"/>
      <c r="K19" s="60" t="s">
        <v>74</v>
      </c>
      <c r="L19" s="61"/>
      <c r="M19" s="57">
        <v>1</v>
      </c>
      <c r="N19" s="58" t="s">
        <v>68</v>
      </c>
    </row>
    <row r="20" spans="1:10" ht="15" customHeight="1">
      <c r="A20" s="81">
        <f>A18+1</f>
        <v>12474</v>
      </c>
      <c r="B20" s="9"/>
      <c r="C20" s="87">
        <f>VLOOKUP(A20,Details,3,FALSE)</f>
        <v>38074</v>
      </c>
      <c r="D20" s="89" t="str">
        <f>VLOOKUP(A20,Details,11,FALSE)</f>
        <v>Sunday Aft.</v>
      </c>
      <c r="E20" s="88" t="s">
        <v>57</v>
      </c>
      <c r="F20" s="85" t="str">
        <f>VLOOKUP(A20,Details,5,FALSE)</f>
        <v>Kangaroos</v>
      </c>
      <c r="G20" s="83" t="s">
        <v>47</v>
      </c>
      <c r="H20" s="85" t="str">
        <f>VLOOKUP(A20,Details,6,FALSE)</f>
        <v>Adelaide</v>
      </c>
      <c r="I20" s="91" t="str">
        <f>VLOOKUP(A20,Details,8,FALSE)</f>
        <v>M.C.G.</v>
      </c>
      <c r="J20" s="9"/>
    </row>
    <row r="21" spans="1:12" ht="15" customHeight="1">
      <c r="A21" s="81"/>
      <c r="B21" s="9"/>
      <c r="C21" s="87"/>
      <c r="D21" s="89"/>
      <c r="E21" s="89"/>
      <c r="F21" s="85"/>
      <c r="G21" s="83"/>
      <c r="H21" s="85"/>
      <c r="I21" s="91"/>
      <c r="J21" s="9"/>
      <c r="K21" s="92" t="s">
        <v>58</v>
      </c>
      <c r="L21" s="93"/>
    </row>
    <row r="22" spans="1:12" ht="15" customHeight="1">
      <c r="A22" s="81">
        <f>A20+1</f>
        <v>12475</v>
      </c>
      <c r="B22" s="9"/>
      <c r="C22" s="87">
        <f>VLOOKUP(A22,Details,3,FALSE)</f>
        <v>38074</v>
      </c>
      <c r="D22" s="89" t="str">
        <f>VLOOKUP(A22,Details,11,FALSE)</f>
        <v>Sunday Aft.</v>
      </c>
      <c r="E22" s="88" t="s">
        <v>57</v>
      </c>
      <c r="F22" s="85" t="str">
        <f>VLOOKUP(A22,Details,5,FALSE)</f>
        <v>Western Bulldogs</v>
      </c>
      <c r="G22" s="83" t="s">
        <v>47</v>
      </c>
      <c r="H22" s="85" t="str">
        <f>VLOOKUP(A22,Details,6,FALSE)</f>
        <v>West Coast</v>
      </c>
      <c r="I22" s="91" t="str">
        <f>VLOOKUP(A22,Details,8,FALSE)</f>
        <v>Telstra Dome</v>
      </c>
      <c r="J22" s="9"/>
      <c r="K22" s="94"/>
      <c r="L22" s="95"/>
    </row>
    <row r="23" spans="1:12" ht="15" customHeight="1" thickBot="1">
      <c r="A23" s="81"/>
      <c r="B23" s="9"/>
      <c r="C23" s="62"/>
      <c r="D23" s="63"/>
      <c r="E23" s="89"/>
      <c r="F23" s="64"/>
      <c r="G23" s="65"/>
      <c r="H23" s="64"/>
      <c r="I23" s="59"/>
      <c r="J23" s="9"/>
      <c r="K23" s="94"/>
      <c r="L23" s="95"/>
    </row>
    <row r="24" spans="1:12" ht="12.75" customHeight="1">
      <c r="A24" s="9"/>
      <c r="B24" s="9"/>
      <c r="C24" s="75" t="s">
        <v>50</v>
      </c>
      <c r="D24" s="76"/>
      <c r="E24" s="76"/>
      <c r="F24" s="76"/>
      <c r="G24" s="76"/>
      <c r="H24" s="76"/>
      <c r="I24" s="77"/>
      <c r="K24" s="94"/>
      <c r="L24" s="95"/>
    </row>
    <row r="25" spans="1:12" ht="12.75" customHeight="1" thickBot="1">
      <c r="A25" s="9"/>
      <c r="B25" s="9"/>
      <c r="C25" s="78"/>
      <c r="D25" s="79"/>
      <c r="E25" s="79"/>
      <c r="F25" s="79"/>
      <c r="G25" s="79"/>
      <c r="H25" s="79"/>
      <c r="I25" s="80"/>
      <c r="K25" s="96"/>
      <c r="L25" s="97"/>
    </row>
    <row r="26" spans="1:6" ht="12.75" customHeight="1">
      <c r="A26" s="9"/>
      <c r="B26" s="9"/>
      <c r="C26" s="9"/>
      <c r="D26" s="9"/>
      <c r="E26" s="9"/>
      <c r="F26" s="9"/>
    </row>
    <row r="27" spans="1:6" ht="12.75" customHeight="1">
      <c r="A27" s="9"/>
      <c r="B27" s="9"/>
      <c r="C27" s="9"/>
      <c r="D27" s="9"/>
      <c r="E27" s="9"/>
      <c r="F27" s="9"/>
    </row>
    <row r="28" spans="1:6" ht="12.75" customHeight="1">
      <c r="A28" s="9"/>
      <c r="B28" s="9"/>
      <c r="C28" s="9"/>
      <c r="D28" s="9"/>
      <c r="E28" s="9"/>
      <c r="F28" s="9"/>
    </row>
    <row r="29" spans="1:6" ht="12.75" customHeight="1">
      <c r="A29" s="9"/>
      <c r="B29" s="9"/>
      <c r="C29" s="9"/>
      <c r="D29" s="9"/>
      <c r="E29" s="9"/>
      <c r="F29" s="9"/>
    </row>
    <row r="30" ht="12.75" customHeight="1">
      <c r="L30" s="9"/>
    </row>
  </sheetData>
  <sheetProtection password="CF33" sheet="1" objects="1" scenarios="1"/>
  <mergeCells count="74">
    <mergeCell ref="K19:L19"/>
    <mergeCell ref="N14:N15"/>
    <mergeCell ref="K16:L16"/>
    <mergeCell ref="K17:L17"/>
    <mergeCell ref="K18:L18"/>
    <mergeCell ref="K14:L15"/>
    <mergeCell ref="M14:M15"/>
    <mergeCell ref="E22:E23"/>
    <mergeCell ref="K21:L25"/>
    <mergeCell ref="I20:I21"/>
    <mergeCell ref="C22:C23"/>
    <mergeCell ref="D22:D23"/>
    <mergeCell ref="F22:F23"/>
    <mergeCell ref="G22:G23"/>
    <mergeCell ref="H22:H23"/>
    <mergeCell ref="I22:I23"/>
    <mergeCell ref="C20:C21"/>
    <mergeCell ref="D20:D21"/>
    <mergeCell ref="E20:E21"/>
    <mergeCell ref="F20:F21"/>
    <mergeCell ref="G20:G21"/>
    <mergeCell ref="H16:H17"/>
    <mergeCell ref="H20:H21"/>
    <mergeCell ref="I16:I17"/>
    <mergeCell ref="H18:H19"/>
    <mergeCell ref="I18:I19"/>
    <mergeCell ref="D18:D19"/>
    <mergeCell ref="F18:F19"/>
    <mergeCell ref="G18:G19"/>
    <mergeCell ref="G16:G17"/>
    <mergeCell ref="E18:E19"/>
    <mergeCell ref="I12:I13"/>
    <mergeCell ref="C14:C15"/>
    <mergeCell ref="D14:D15"/>
    <mergeCell ref="F14:F15"/>
    <mergeCell ref="G14:G15"/>
    <mergeCell ref="H14:H15"/>
    <mergeCell ref="I14:I15"/>
    <mergeCell ref="E12:E13"/>
    <mergeCell ref="C18:C19"/>
    <mergeCell ref="I8:I9"/>
    <mergeCell ref="C10:C11"/>
    <mergeCell ref="D10:D11"/>
    <mergeCell ref="F10:F11"/>
    <mergeCell ref="G10:G11"/>
    <mergeCell ref="H10:H11"/>
    <mergeCell ref="I10:I11"/>
    <mergeCell ref="E8:E9"/>
    <mergeCell ref="E10:E11"/>
    <mergeCell ref="C16:C17"/>
    <mergeCell ref="D16:D17"/>
    <mergeCell ref="F16:F17"/>
    <mergeCell ref="E14:E15"/>
    <mergeCell ref="E16:E17"/>
    <mergeCell ref="C8:C9"/>
    <mergeCell ref="D8:D9"/>
    <mergeCell ref="F8:F9"/>
    <mergeCell ref="C12:C13"/>
    <mergeCell ref="D12:D13"/>
    <mergeCell ref="F12:F13"/>
    <mergeCell ref="A16:A17"/>
    <mergeCell ref="A18:A19"/>
    <mergeCell ref="A20:A21"/>
    <mergeCell ref="A22:A23"/>
    <mergeCell ref="C24:I25"/>
    <mergeCell ref="C2:H4"/>
    <mergeCell ref="A8:A9"/>
    <mergeCell ref="A10:A11"/>
    <mergeCell ref="A12:A13"/>
    <mergeCell ref="G8:G9"/>
    <mergeCell ref="H8:H9"/>
    <mergeCell ref="G12:G13"/>
    <mergeCell ref="H12:H13"/>
    <mergeCell ref="A14:A15"/>
  </mergeCells>
  <conditionalFormatting sqref="G8 G10 G12 G14 G16 G18 G20 G22">
    <cfRule type="cellIs" priority="1" dxfId="0" operator="equal" stopIfTrue="1">
      <formula>"Home"</formula>
    </cfRule>
  </conditionalFormatting>
  <printOptions/>
  <pageMargins left="0.75" right="0.75" top="1" bottom="1" header="0.5" footer="0.5"/>
  <pageSetup horizontalDpi="600" verticalDpi="600" orientation="portrait" paperSize="9" r:id="rId3"/>
  <ignoredErrors>
    <ignoredError sqref="N18" twoDigitTextYear="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Football League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Gillon M</dc:creator>
  <cp:keywords/>
  <dc:description/>
  <cp:lastModifiedBy>Dino Imbriano</cp:lastModifiedBy>
  <cp:lastPrinted>2002-09-29T21:23:54Z</cp:lastPrinted>
  <dcterms:created xsi:type="dcterms:W3CDTF">2002-09-29T21:22:57Z</dcterms:created>
  <dcterms:modified xsi:type="dcterms:W3CDTF">2003-10-08T00:45:24Z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899278790</vt:i4>
  </property>
  <property fmtid="{D5CDD505-2E9C-101B-9397-08002B2CF9AE}" pid="3" name="_EmailSubject">
    <vt:lpwstr>2004 AFL Interactive Fixture</vt:lpwstr>
  </property>
  <property fmtid="{D5CDD505-2E9C-101B-9397-08002B2CF9AE}" pid="4" name="_AuthorEmail">
    <vt:lpwstr>simong@afl.com.au</vt:lpwstr>
  </property>
  <property fmtid="{D5CDD505-2E9C-101B-9397-08002B2CF9AE}" pid="5" name="_AuthorEmailDisplayName">
    <vt:lpwstr>Simon Gorr</vt:lpwstr>
  </property>
</Properties>
</file>